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USER\Documents\MODELOS DE RIESGO\"/>
    </mc:Choice>
  </mc:AlternateContent>
  <xr:revisionPtr revIDLastSave="0" documentId="13_ncr:1_{798D3950-163D-4B43-8FFD-EE3D232B4AEC}" xr6:coauthVersionLast="47" xr6:coauthVersionMax="47" xr10:uidLastSave="{00000000-0000-0000-0000-000000000000}"/>
  <bookViews>
    <workbookView xWindow="-108" yWindow="-108" windowWidth="23256" windowHeight="12576" firstSheet="3" activeTab="3" xr2:uid="{ECC54C8A-5CC4-D948-840A-8121408656A3}"/>
  </bookViews>
  <sheets>
    <sheet name="Datos" sheetId="1" r:id="rId1"/>
    <sheet name="Univariados" sheetId="8" r:id="rId2"/>
    <sheet name="Roll Rate" sheetId="2" r:id="rId3"/>
    <sheet name="Segmentación" sheetId="3" r:id="rId4"/>
    <sheet name="Modelo-RL" sheetId="9" r:id="rId5"/>
    <sheet name="GraficasRL" sheetId="11" r:id="rId6"/>
    <sheet name="Graficas Clean" sheetId="13" r:id="rId7"/>
    <sheet name="Segmento Clean" sheetId="12" r:id="rId8"/>
    <sheet name="Segmento Dirty" sheetId="10" r:id="rId9"/>
    <sheet name="Graficas Dirty" sheetId="14" r:id="rId10"/>
    <sheet name="Random Forest" sheetId="16" r:id="rId11"/>
  </sheets>
  <definedNames>
    <definedName name="_xlnm._FilterDatabase" localSheetId="1" hidden="1">Univariados!$C$2:$W$2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153" i="3" l="1"/>
  <c r="L165" i="3"/>
  <c r="N165" i="3"/>
  <c r="N164" i="3"/>
  <c r="N163" i="3"/>
  <c r="L164" i="3"/>
  <c r="L163" i="3"/>
  <c r="E163" i="3"/>
  <c r="D153" i="3"/>
  <c r="R103" i="16" l="1"/>
  <c r="O103" i="16"/>
  <c r="G103" i="16"/>
  <c r="D103" i="16"/>
  <c r="X102" i="16"/>
  <c r="X101" i="16"/>
  <c r="X100" i="16"/>
  <c r="X99" i="16"/>
  <c r="X98" i="16"/>
  <c r="X97" i="16"/>
  <c r="X96" i="16"/>
  <c r="X95" i="16"/>
  <c r="X94" i="16"/>
  <c r="X93" i="16"/>
  <c r="D76" i="16"/>
  <c r="F35" i="16"/>
  <c r="G35" i="16" s="1"/>
  <c r="E35" i="16"/>
  <c r="F34" i="16"/>
  <c r="G34" i="16" s="1"/>
  <c r="H34" i="16" s="1"/>
  <c r="E34" i="16"/>
  <c r="F33" i="16"/>
  <c r="G33" i="16" s="1"/>
  <c r="E33" i="16"/>
  <c r="F32" i="16"/>
  <c r="G32" i="16" s="1"/>
  <c r="E32" i="16"/>
  <c r="F31" i="16"/>
  <c r="G31" i="16" s="1"/>
  <c r="E31" i="16"/>
  <c r="F30" i="16"/>
  <c r="G30" i="16" s="1"/>
  <c r="E30" i="16"/>
  <c r="F29" i="16"/>
  <c r="G29" i="16" s="1"/>
  <c r="E29" i="16"/>
  <c r="F28" i="16"/>
  <c r="G28" i="16" s="1"/>
  <c r="H28" i="16" s="1"/>
  <c r="E28" i="16"/>
  <c r="F27" i="16"/>
  <c r="G27" i="16" s="1"/>
  <c r="E27" i="16"/>
  <c r="F26" i="16"/>
  <c r="G26" i="16" s="1"/>
  <c r="E26" i="16"/>
  <c r="R20" i="16"/>
  <c r="O20" i="16"/>
  <c r="G20" i="16"/>
  <c r="D20" i="16"/>
  <c r="R103" i="10"/>
  <c r="O103" i="10"/>
  <c r="G103" i="10"/>
  <c r="D103" i="10"/>
  <c r="R20" i="10"/>
  <c r="O20" i="10"/>
  <c r="G20" i="10"/>
  <c r="D20" i="10"/>
  <c r="H33" i="16" l="1"/>
  <c r="H31" i="16"/>
  <c r="H26" i="16"/>
  <c r="H30" i="16"/>
  <c r="H35" i="16"/>
  <c r="H29" i="16"/>
  <c r="H27" i="16"/>
  <c r="H32" i="16"/>
  <c r="H36" i="16" l="1"/>
  <c r="R113" i="12"/>
  <c r="G113" i="12"/>
  <c r="D113" i="12"/>
  <c r="O113" i="12"/>
  <c r="G20" i="12"/>
  <c r="D20" i="12"/>
  <c r="R20" i="12"/>
  <c r="O20" i="12"/>
  <c r="M165" i="3" l="1"/>
  <c r="K165" i="3"/>
  <c r="F165" i="3"/>
  <c r="G163" i="3" s="1"/>
  <c r="D165" i="3"/>
  <c r="E164" i="3" s="1"/>
  <c r="J61" i="3"/>
  <c r="L56" i="3" s="1"/>
  <c r="I56" i="3"/>
  <c r="I57" i="3"/>
  <c r="I58" i="3"/>
  <c r="I59" i="3"/>
  <c r="I60" i="3"/>
  <c r="I61" i="3"/>
  <c r="I55" i="3"/>
  <c r="F56" i="3"/>
  <c r="F57" i="3"/>
  <c r="F58" i="3"/>
  <c r="F59" i="3"/>
  <c r="F60" i="3"/>
  <c r="F61" i="3"/>
  <c r="F55" i="3"/>
  <c r="H56" i="3"/>
  <c r="H57" i="3"/>
  <c r="H58" i="3"/>
  <c r="H59" i="3"/>
  <c r="H60" i="3"/>
  <c r="H55" i="3"/>
  <c r="E56" i="3"/>
  <c r="E57" i="3"/>
  <c r="E58" i="3"/>
  <c r="E59" i="3"/>
  <c r="E60" i="3"/>
  <c r="E55" i="3"/>
  <c r="F320" i="9"/>
  <c r="J319" i="9"/>
  <c r="J318" i="9"/>
  <c r="F319" i="9"/>
  <c r="F318" i="9"/>
  <c r="Y313" i="9"/>
  <c r="Y311" i="9"/>
  <c r="V330" i="9"/>
  <c r="W326" i="9" s="1"/>
  <c r="Q330" i="9"/>
  <c r="R328" i="9" s="1"/>
  <c r="S315" i="9"/>
  <c r="P315" i="9"/>
  <c r="H315" i="9"/>
  <c r="E315" i="9"/>
  <c r="Y308" i="9"/>
  <c r="Y306" i="9"/>
  <c r="Y305" i="9"/>
  <c r="X112" i="12"/>
  <c r="X111" i="12"/>
  <c r="X110" i="12"/>
  <c r="X109" i="12"/>
  <c r="X108" i="12"/>
  <c r="X107" i="12"/>
  <c r="X106" i="12"/>
  <c r="X105" i="12"/>
  <c r="X104" i="12"/>
  <c r="X103" i="12"/>
  <c r="F34" i="12"/>
  <c r="G34" i="12" s="1"/>
  <c r="F31" i="12"/>
  <c r="G31" i="12" s="1"/>
  <c r="E30" i="12"/>
  <c r="F29" i="12"/>
  <c r="G29" i="12" s="1"/>
  <c r="F28" i="12"/>
  <c r="G28" i="12" s="1"/>
  <c r="E28" i="12"/>
  <c r="F27" i="12"/>
  <c r="G27" i="12" s="1"/>
  <c r="E26" i="12"/>
  <c r="G165" i="3" l="1"/>
  <c r="G164" i="3"/>
  <c r="E165" i="3"/>
  <c r="F30" i="12"/>
  <c r="G30" i="12" s="1"/>
  <c r="H30" i="12" s="1"/>
  <c r="F26" i="12"/>
  <c r="G26" i="12" s="1"/>
  <c r="H26" i="12" s="1"/>
  <c r="F32" i="12"/>
  <c r="G32" i="12" s="1"/>
  <c r="E34" i="12"/>
  <c r="H34" i="12" s="1"/>
  <c r="F35" i="12"/>
  <c r="G35" i="12" s="1"/>
  <c r="E32" i="12"/>
  <c r="F33" i="12"/>
  <c r="G33" i="12" s="1"/>
  <c r="H28" i="12"/>
  <c r="L55" i="3"/>
  <c r="L61" i="3"/>
  <c r="L60" i="3"/>
  <c r="E61" i="3"/>
  <c r="H61" i="3"/>
  <c r="L59" i="3"/>
  <c r="L58" i="3"/>
  <c r="L57" i="3"/>
  <c r="W328" i="9"/>
  <c r="W327" i="9"/>
  <c r="W325" i="9"/>
  <c r="W329" i="9"/>
  <c r="R325" i="9"/>
  <c r="R326" i="9"/>
  <c r="Y325" i="9"/>
  <c r="AA325" i="9" s="1"/>
  <c r="R327" i="9"/>
  <c r="R329" i="9"/>
  <c r="J320" i="9"/>
  <c r="E27" i="12"/>
  <c r="H27" i="12" s="1"/>
  <c r="E29" i="12"/>
  <c r="H29" i="12" s="1"/>
  <c r="E31" i="12"/>
  <c r="H31" i="12" s="1"/>
  <c r="E33" i="12"/>
  <c r="E35" i="12"/>
  <c r="H32" i="12" l="1"/>
  <c r="H35" i="12"/>
  <c r="H33" i="12"/>
  <c r="G226" i="9"/>
  <c r="H224" i="9" s="1"/>
  <c r="E226" i="9"/>
  <c r="F225" i="9" s="1"/>
  <c r="H36" i="12" l="1"/>
  <c r="H222" i="9"/>
  <c r="H225" i="9"/>
  <c r="F220" i="9"/>
  <c r="F221" i="9"/>
  <c r="H221" i="9"/>
  <c r="H220" i="9"/>
  <c r="F223" i="9"/>
  <c r="H223" i="9"/>
  <c r="F222" i="9"/>
  <c r="F224" i="9"/>
  <c r="F226" i="9" l="1"/>
  <c r="H226" i="9"/>
  <c r="F113" i="9" l="1"/>
  <c r="G113" i="9" s="1"/>
  <c r="F114" i="9"/>
  <c r="G114" i="9" s="1"/>
  <c r="F115" i="9"/>
  <c r="G115" i="9" s="1"/>
  <c r="F116" i="9"/>
  <c r="G116" i="9" s="1"/>
  <c r="F117" i="9"/>
  <c r="G117" i="9" s="1"/>
  <c r="F118" i="9"/>
  <c r="G118" i="9" s="1"/>
  <c r="F119" i="9"/>
  <c r="G119" i="9" s="1"/>
  <c r="F120" i="9"/>
  <c r="G120" i="9" s="1"/>
  <c r="F121" i="9"/>
  <c r="G121" i="9" s="1"/>
  <c r="F122" i="9"/>
  <c r="G122" i="9" s="1"/>
  <c r="F123" i="9"/>
  <c r="G123" i="9" s="1"/>
  <c r="F124" i="9"/>
  <c r="G124" i="9" s="1"/>
  <c r="F125" i="9"/>
  <c r="G125" i="9" s="1"/>
  <c r="F126" i="9"/>
  <c r="G126" i="9" s="1"/>
  <c r="F127" i="9"/>
  <c r="G127" i="9" s="1"/>
  <c r="F128" i="9"/>
  <c r="G128" i="9" s="1"/>
  <c r="F129" i="9"/>
  <c r="G129" i="9" s="1"/>
  <c r="F130" i="9"/>
  <c r="G130" i="9" s="1"/>
  <c r="H130" i="9" s="1"/>
  <c r="F131" i="9"/>
  <c r="G131" i="9" s="1"/>
  <c r="E113" i="9"/>
  <c r="E114" i="9"/>
  <c r="E115" i="9"/>
  <c r="E116" i="9"/>
  <c r="E117" i="9"/>
  <c r="E118" i="9"/>
  <c r="E119" i="9"/>
  <c r="E120" i="9"/>
  <c r="E121" i="9"/>
  <c r="E122" i="9"/>
  <c r="E123" i="9"/>
  <c r="E124" i="9"/>
  <c r="E125" i="9"/>
  <c r="E126" i="9"/>
  <c r="E127" i="9"/>
  <c r="E128" i="9"/>
  <c r="E129" i="9"/>
  <c r="E130" i="9"/>
  <c r="E131" i="9"/>
  <c r="E112" i="9"/>
  <c r="F112" i="9"/>
  <c r="G112" i="9" s="1"/>
  <c r="P106" i="9"/>
  <c r="H119" i="9" l="1"/>
  <c r="H126" i="9"/>
  <c r="H121" i="9"/>
  <c r="H129" i="9"/>
  <c r="H117" i="9"/>
  <c r="H113" i="9"/>
  <c r="H120" i="9"/>
  <c r="H115" i="9"/>
  <c r="H118" i="9"/>
  <c r="H131" i="9"/>
  <c r="H127" i="9"/>
  <c r="H125" i="9"/>
  <c r="H124" i="9"/>
  <c r="H128" i="9"/>
  <c r="H122" i="9"/>
  <c r="H123" i="9"/>
  <c r="H116" i="9"/>
  <c r="H114" i="9"/>
  <c r="H112" i="9"/>
  <c r="H132" i="9" l="1"/>
  <c r="D106" i="9" l="1"/>
  <c r="C64" i="9"/>
  <c r="Y269" i="9"/>
  <c r="Y270" i="9"/>
  <c r="Y271" i="9"/>
  <c r="Y272" i="9"/>
  <c r="Y273" i="9"/>
  <c r="Y274" i="9"/>
  <c r="Y275" i="9"/>
  <c r="Y276" i="9"/>
  <c r="Y277" i="9"/>
  <c r="Y278" i="9"/>
  <c r="Y279" i="9"/>
  <c r="Y280" i="9"/>
  <c r="Y281" i="9"/>
  <c r="Y282" i="9"/>
  <c r="Y283" i="9"/>
  <c r="Y284" i="9"/>
  <c r="Y285" i="9"/>
  <c r="Y286" i="9"/>
  <c r="Y287" i="9"/>
  <c r="Y268" i="9"/>
  <c r="D215" i="9" l="1"/>
  <c r="E214" i="9" s="1"/>
  <c r="D34" i="9"/>
  <c r="E33" i="9" s="1"/>
  <c r="G22" i="9"/>
  <c r="H21" i="9" s="1"/>
  <c r="E22" i="9"/>
  <c r="F21" i="9" s="1"/>
  <c r="E213" i="9" l="1"/>
  <c r="E215" i="9" s="1"/>
  <c r="F20" i="9"/>
  <c r="F16" i="9"/>
  <c r="F17" i="9"/>
  <c r="F18" i="9"/>
  <c r="F19" i="9"/>
  <c r="H18" i="9"/>
  <c r="H17" i="9"/>
  <c r="E32" i="9"/>
  <c r="E34" i="9" s="1"/>
  <c r="H16" i="9"/>
  <c r="H19" i="9"/>
  <c r="H20" i="9"/>
  <c r="R252" i="9" l="1"/>
  <c r="O252" i="9"/>
  <c r="G252" i="9"/>
  <c r="D252" i="9"/>
  <c r="G58" i="9" l="1"/>
  <c r="D58" i="9"/>
  <c r="R58" i="9"/>
  <c r="O58" i="9"/>
  <c r="D239" i="2" l="1"/>
  <c r="D224" i="2"/>
  <c r="X102" i="10"/>
  <c r="X101" i="10"/>
  <c r="X100" i="10"/>
  <c r="X99" i="10"/>
  <c r="X98" i="10"/>
  <c r="X97" i="10"/>
  <c r="X96" i="10"/>
  <c r="X95" i="10"/>
  <c r="X94" i="10"/>
  <c r="X93" i="10"/>
  <c r="D76" i="10"/>
  <c r="F26" i="10"/>
  <c r="G26" i="10" s="1"/>
  <c r="F34" i="10" l="1"/>
  <c r="G34" i="10" s="1"/>
  <c r="E33" i="10"/>
  <c r="F28" i="10"/>
  <c r="G28" i="10" s="1"/>
  <c r="F33" i="10"/>
  <c r="G33" i="10" s="1"/>
  <c r="F35" i="10"/>
  <c r="G35" i="10" s="1"/>
  <c r="F27" i="10"/>
  <c r="G27" i="10" s="1"/>
  <c r="F29" i="10"/>
  <c r="G29" i="10" s="1"/>
  <c r="E29" i="10"/>
  <c r="F31" i="10"/>
  <c r="G31" i="10" s="1"/>
  <c r="F30" i="10"/>
  <c r="G30" i="10" s="1"/>
  <c r="F32" i="10"/>
  <c r="G32" i="10" s="1"/>
  <c r="E27" i="10"/>
  <c r="E31" i="10"/>
  <c r="E35" i="10"/>
  <c r="E26" i="10"/>
  <c r="H26" i="10" s="1"/>
  <c r="E28" i="10"/>
  <c r="E30" i="10"/>
  <c r="E32" i="10"/>
  <c r="E34" i="10"/>
  <c r="X243" i="9"/>
  <c r="X244" i="9"/>
  <c r="X245" i="9"/>
  <c r="X246" i="9"/>
  <c r="X247" i="9"/>
  <c r="X248" i="9"/>
  <c r="X249" i="9"/>
  <c r="X250" i="9"/>
  <c r="X251" i="9"/>
  <c r="X242" i="9"/>
  <c r="D73" i="9"/>
  <c r="C73" i="9"/>
  <c r="D72" i="9"/>
  <c r="C72" i="9"/>
  <c r="D71" i="9"/>
  <c r="C71" i="9"/>
  <c r="D70" i="9"/>
  <c r="C70" i="9"/>
  <c r="D69" i="9"/>
  <c r="C69" i="9"/>
  <c r="D68" i="9"/>
  <c r="C68" i="9"/>
  <c r="D67" i="9"/>
  <c r="C67" i="9"/>
  <c r="D66" i="9"/>
  <c r="C66" i="9"/>
  <c r="D65" i="9"/>
  <c r="C65" i="9"/>
  <c r="D64" i="9"/>
  <c r="H33" i="10" l="1"/>
  <c r="H28" i="10"/>
  <c r="H34" i="10"/>
  <c r="H35" i="10"/>
  <c r="F73" i="9"/>
  <c r="G73" i="9" s="1"/>
  <c r="E71" i="9"/>
  <c r="H27" i="10"/>
  <c r="E65" i="9"/>
  <c r="E69" i="9"/>
  <c r="E73" i="9"/>
  <c r="H29" i="10"/>
  <c r="H32" i="10"/>
  <c r="H30" i="10"/>
  <c r="H31" i="10"/>
  <c r="E70" i="9"/>
  <c r="F64" i="9"/>
  <c r="G64" i="9" s="1"/>
  <c r="F65" i="9"/>
  <c r="G65" i="9" s="1"/>
  <c r="F67" i="9"/>
  <c r="G67" i="9" s="1"/>
  <c r="F66" i="9"/>
  <c r="G66" i="9" s="1"/>
  <c r="F69" i="9"/>
  <c r="G69" i="9" s="1"/>
  <c r="E64" i="9"/>
  <c r="F72" i="9"/>
  <c r="G72" i="9" s="1"/>
  <c r="E67" i="9"/>
  <c r="F68" i="9"/>
  <c r="G68" i="9" s="1"/>
  <c r="F71" i="9"/>
  <c r="G71" i="9" s="1"/>
  <c r="H71" i="9" s="1"/>
  <c r="E66" i="9"/>
  <c r="E68" i="9"/>
  <c r="E72" i="9"/>
  <c r="F70" i="9"/>
  <c r="G70" i="9" s="1"/>
  <c r="H73" i="9" l="1"/>
  <c r="H65" i="9"/>
  <c r="H68" i="9"/>
  <c r="H70" i="9"/>
  <c r="H69" i="9"/>
  <c r="H36" i="10"/>
  <c r="H67" i="9"/>
  <c r="H72" i="9"/>
  <c r="H64" i="9"/>
  <c r="H66" i="9"/>
  <c r="H74" i="9" l="1"/>
  <c r="G135" i="3"/>
  <c r="I133" i="3" s="1"/>
  <c r="D135" i="3"/>
  <c r="F134" i="3" s="1"/>
  <c r="J134" i="3"/>
  <c r="H134" i="3" s="1"/>
  <c r="J133" i="3"/>
  <c r="H133" i="3" s="1"/>
  <c r="G127" i="3"/>
  <c r="I123" i="3" s="1"/>
  <c r="D127" i="3"/>
  <c r="F126" i="3" s="1"/>
  <c r="J126" i="3"/>
  <c r="E126" i="3" s="1"/>
  <c r="J125" i="3"/>
  <c r="H125" i="3" s="1"/>
  <c r="J124" i="3"/>
  <c r="H124" i="3" s="1"/>
  <c r="J123" i="3"/>
  <c r="E123" i="3" s="1"/>
  <c r="J122" i="3"/>
  <c r="E122" i="3" s="1"/>
  <c r="J121" i="3"/>
  <c r="H121" i="3" s="1"/>
  <c r="I134" i="3" l="1"/>
  <c r="E133" i="3"/>
  <c r="E124" i="3"/>
  <c r="H126" i="3"/>
  <c r="H122" i="3"/>
  <c r="E125" i="3"/>
  <c r="E134" i="3"/>
  <c r="J135" i="3"/>
  <c r="H135" i="3" s="1"/>
  <c r="I122" i="3"/>
  <c r="I126" i="3"/>
  <c r="I124" i="3"/>
  <c r="I125" i="3"/>
  <c r="I121" i="3"/>
  <c r="E121" i="3"/>
  <c r="F121" i="3"/>
  <c r="F123" i="3"/>
  <c r="F125" i="3"/>
  <c r="H123" i="3"/>
  <c r="F133" i="3"/>
  <c r="J127" i="3"/>
  <c r="F122" i="3"/>
  <c r="F124" i="3"/>
  <c r="L133" i="3" l="1"/>
  <c r="L134" i="3"/>
  <c r="E135" i="3"/>
  <c r="H127" i="3"/>
  <c r="L126" i="3"/>
  <c r="L124" i="3"/>
  <c r="L122" i="3"/>
  <c r="E127" i="3"/>
  <c r="L121" i="3"/>
  <c r="L125" i="3"/>
  <c r="L123" i="3"/>
  <c r="M226" i="1" l="1"/>
  <c r="N220" i="1" s="1"/>
  <c r="K226" i="1"/>
  <c r="L223" i="1" s="1"/>
  <c r="I226" i="1"/>
  <c r="J225" i="1" s="1"/>
  <c r="G226" i="1"/>
  <c r="H219" i="1" s="1"/>
  <c r="L221" i="1"/>
  <c r="L220" i="1"/>
  <c r="L218" i="1"/>
  <c r="L217" i="1"/>
  <c r="L216" i="1"/>
  <c r="L213" i="1"/>
  <c r="L210" i="1"/>
  <c r="L209" i="1"/>
  <c r="L208" i="1"/>
  <c r="L206" i="1"/>
  <c r="L204" i="1"/>
  <c r="L203" i="1"/>
  <c r="L202" i="1"/>
  <c r="L201" i="1"/>
  <c r="L200" i="1"/>
  <c r="J215" i="1"/>
  <c r="E226" i="1"/>
  <c r="F204" i="1" s="1"/>
  <c r="M196" i="1"/>
  <c r="N190" i="1" s="1"/>
  <c r="K196" i="1"/>
  <c r="L194" i="1" s="1"/>
  <c r="I196" i="1"/>
  <c r="J189" i="1" s="1"/>
  <c r="G196" i="1"/>
  <c r="H195" i="1" s="1"/>
  <c r="E196" i="1"/>
  <c r="F190" i="1" s="1"/>
  <c r="M185" i="1"/>
  <c r="N184" i="1" s="1"/>
  <c r="K185" i="1"/>
  <c r="L182" i="1" s="1"/>
  <c r="I185" i="1"/>
  <c r="J181" i="1" s="1"/>
  <c r="G185" i="1"/>
  <c r="H179" i="1" s="1"/>
  <c r="E185" i="1"/>
  <c r="F182" i="1" s="1"/>
  <c r="M175" i="1"/>
  <c r="N173" i="1" s="1"/>
  <c r="K175" i="1"/>
  <c r="L173" i="1" s="1"/>
  <c r="I175" i="1"/>
  <c r="J173" i="1" s="1"/>
  <c r="G175" i="1"/>
  <c r="H173" i="1" s="1"/>
  <c r="E175" i="1"/>
  <c r="F169" i="1" s="1"/>
  <c r="G164" i="1"/>
  <c r="H162" i="1" s="1"/>
  <c r="I164" i="1"/>
  <c r="J163" i="1" s="1"/>
  <c r="K164" i="1"/>
  <c r="L161" i="1" s="1"/>
  <c r="M164" i="1"/>
  <c r="N163" i="1" s="1"/>
  <c r="E164" i="1"/>
  <c r="F139" i="1" s="1"/>
  <c r="M539" i="2"/>
  <c r="N534" i="2" s="1"/>
  <c r="K539" i="2"/>
  <c r="L536" i="2" s="1"/>
  <c r="I539" i="2"/>
  <c r="J537" i="2" s="1"/>
  <c r="G539" i="2"/>
  <c r="H538" i="2" s="1"/>
  <c r="E539" i="2"/>
  <c r="F537" i="2" s="1"/>
  <c r="N223" i="1" l="1"/>
  <c r="N216" i="1"/>
  <c r="N218" i="1"/>
  <c r="N206" i="1"/>
  <c r="N221" i="1"/>
  <c r="N207" i="1"/>
  <c r="N222" i="1"/>
  <c r="N203" i="1"/>
  <c r="N209" i="1"/>
  <c r="N224" i="1"/>
  <c r="N204" i="1"/>
  <c r="N225" i="1"/>
  <c r="N215" i="1"/>
  <c r="N217" i="1"/>
  <c r="N208" i="1"/>
  <c r="N210" i="1"/>
  <c r="N211" i="1"/>
  <c r="N213" i="1"/>
  <c r="N202" i="1"/>
  <c r="N205" i="1"/>
  <c r="N200" i="1"/>
  <c r="N201" i="1"/>
  <c r="N214" i="1"/>
  <c r="L205" i="1"/>
  <c r="L226" i="1" s="1"/>
  <c r="L219" i="1"/>
  <c r="L222" i="1"/>
  <c r="L224" i="1"/>
  <c r="L211" i="1"/>
  <c r="L225" i="1"/>
  <c r="L212" i="1"/>
  <c r="L214" i="1"/>
  <c r="J214" i="1"/>
  <c r="J218" i="1"/>
  <c r="J219" i="1"/>
  <c r="J211" i="1"/>
  <c r="J213" i="1"/>
  <c r="J202" i="1"/>
  <c r="J203" i="1"/>
  <c r="J204" i="1"/>
  <c r="J220" i="1"/>
  <c r="J210" i="1"/>
  <c r="J212" i="1"/>
  <c r="J205" i="1"/>
  <c r="J221" i="1"/>
  <c r="J206" i="1"/>
  <c r="J207" i="1"/>
  <c r="H200" i="1"/>
  <c r="H215" i="1"/>
  <c r="N219" i="1"/>
  <c r="N212" i="1"/>
  <c r="L207" i="1"/>
  <c r="L215" i="1"/>
  <c r="J222" i="1"/>
  <c r="J223" i="1"/>
  <c r="H220" i="1"/>
  <c r="H216" i="1"/>
  <c r="H193" i="1"/>
  <c r="F183" i="1"/>
  <c r="H170" i="1"/>
  <c r="H191" i="1"/>
  <c r="H192" i="1"/>
  <c r="H207" i="1"/>
  <c r="H222" i="1"/>
  <c r="J200" i="1"/>
  <c r="J208" i="1"/>
  <c r="J216" i="1"/>
  <c r="J224" i="1"/>
  <c r="L180" i="1"/>
  <c r="N535" i="2"/>
  <c r="L181" i="1"/>
  <c r="L183" i="1"/>
  <c r="H189" i="1"/>
  <c r="J201" i="1"/>
  <c r="J209" i="1"/>
  <c r="J217" i="1"/>
  <c r="N181" i="1"/>
  <c r="N536" i="2"/>
  <c r="L189" i="1"/>
  <c r="L537" i="2"/>
  <c r="H180" i="1"/>
  <c r="N182" i="1"/>
  <c r="L195" i="1"/>
  <c r="H204" i="1"/>
  <c r="H223" i="1"/>
  <c r="L184" i="1"/>
  <c r="N537" i="2"/>
  <c r="H181" i="1"/>
  <c r="N183" i="1"/>
  <c r="N189" i="1"/>
  <c r="H205" i="1"/>
  <c r="L179" i="1"/>
  <c r="H206" i="1"/>
  <c r="J195" i="1"/>
  <c r="F173" i="1"/>
  <c r="H183" i="1"/>
  <c r="J190" i="1"/>
  <c r="F225" i="1"/>
  <c r="F533" i="2"/>
  <c r="F171" i="1"/>
  <c r="L174" i="1"/>
  <c r="J182" i="1"/>
  <c r="N179" i="1"/>
  <c r="F194" i="1"/>
  <c r="J191" i="1"/>
  <c r="L192" i="1"/>
  <c r="N194" i="1"/>
  <c r="F217" i="1"/>
  <c r="H208" i="1"/>
  <c r="H224" i="1"/>
  <c r="J194" i="1"/>
  <c r="L170" i="1"/>
  <c r="N191" i="1"/>
  <c r="L171" i="1"/>
  <c r="H182" i="1"/>
  <c r="F189" i="1"/>
  <c r="L190" i="1"/>
  <c r="N192" i="1"/>
  <c r="F195" i="1"/>
  <c r="N193" i="1"/>
  <c r="F170" i="1"/>
  <c r="J183" i="1"/>
  <c r="N180" i="1"/>
  <c r="F193" i="1"/>
  <c r="J192" i="1"/>
  <c r="L193" i="1"/>
  <c r="N195" i="1"/>
  <c r="F209" i="1"/>
  <c r="H212" i="1"/>
  <c r="L172" i="1"/>
  <c r="L191" i="1"/>
  <c r="F172" i="1"/>
  <c r="F179" i="1"/>
  <c r="J184" i="1"/>
  <c r="F192" i="1"/>
  <c r="J193" i="1"/>
  <c r="F201" i="1"/>
  <c r="H214" i="1"/>
  <c r="F219" i="1"/>
  <c r="F211" i="1"/>
  <c r="F203" i="1"/>
  <c r="F184" i="1"/>
  <c r="H190" i="1"/>
  <c r="F200" i="1"/>
  <c r="F218" i="1"/>
  <c r="F210" i="1"/>
  <c r="F202" i="1"/>
  <c r="H213" i="1"/>
  <c r="H221" i="1"/>
  <c r="F208" i="1"/>
  <c r="F181" i="1"/>
  <c r="F215" i="1"/>
  <c r="F180" i="1"/>
  <c r="J179" i="1"/>
  <c r="H194" i="1"/>
  <c r="F222" i="1"/>
  <c r="F214" i="1"/>
  <c r="F206" i="1"/>
  <c r="H201" i="1"/>
  <c r="H209" i="1"/>
  <c r="H225" i="1"/>
  <c r="F224" i="1"/>
  <c r="F216" i="1"/>
  <c r="N538" i="2"/>
  <c r="F207" i="1"/>
  <c r="N533" i="2"/>
  <c r="N171" i="1"/>
  <c r="H217" i="1"/>
  <c r="H174" i="1"/>
  <c r="N174" i="1"/>
  <c r="J180" i="1"/>
  <c r="F191" i="1"/>
  <c r="F221" i="1"/>
  <c r="F213" i="1"/>
  <c r="F205" i="1"/>
  <c r="H202" i="1"/>
  <c r="H210" i="1"/>
  <c r="H218" i="1"/>
  <c r="L533" i="2"/>
  <c r="N170" i="1"/>
  <c r="H184" i="1"/>
  <c r="F223" i="1"/>
  <c r="L535" i="2"/>
  <c r="F168" i="1"/>
  <c r="L168" i="1"/>
  <c r="F220" i="1"/>
  <c r="F212" i="1"/>
  <c r="H203" i="1"/>
  <c r="H211" i="1"/>
  <c r="H171" i="1"/>
  <c r="H168" i="1"/>
  <c r="H172" i="1"/>
  <c r="F174" i="1"/>
  <c r="H169" i="1"/>
  <c r="L169" i="1"/>
  <c r="N168" i="1"/>
  <c r="N172" i="1"/>
  <c r="N169" i="1"/>
  <c r="J170" i="1"/>
  <c r="J174" i="1"/>
  <c r="J171" i="1"/>
  <c r="J168" i="1"/>
  <c r="J172" i="1"/>
  <c r="J169" i="1"/>
  <c r="L142" i="1"/>
  <c r="L150" i="1"/>
  <c r="L151" i="1"/>
  <c r="L158" i="1"/>
  <c r="L143" i="1"/>
  <c r="L159" i="1"/>
  <c r="H159" i="1"/>
  <c r="N140" i="1"/>
  <c r="N148" i="1"/>
  <c r="N156" i="1"/>
  <c r="F150" i="1"/>
  <c r="H146" i="1"/>
  <c r="N141" i="1"/>
  <c r="N149" i="1"/>
  <c r="N157" i="1"/>
  <c r="H142" i="1"/>
  <c r="F162" i="1"/>
  <c r="F158" i="1"/>
  <c r="F142" i="1"/>
  <c r="H150" i="1"/>
  <c r="L138" i="1"/>
  <c r="L146" i="1"/>
  <c r="L154" i="1"/>
  <c r="L162" i="1"/>
  <c r="N144" i="1"/>
  <c r="N152" i="1"/>
  <c r="N160" i="1"/>
  <c r="F146" i="1"/>
  <c r="H163" i="1"/>
  <c r="F154" i="1"/>
  <c r="H138" i="1"/>
  <c r="H154" i="1"/>
  <c r="L139" i="1"/>
  <c r="L147" i="1"/>
  <c r="L155" i="1"/>
  <c r="L163" i="1"/>
  <c r="N145" i="1"/>
  <c r="N153" i="1"/>
  <c r="N161" i="1"/>
  <c r="J140" i="1"/>
  <c r="J148" i="1"/>
  <c r="J156" i="1"/>
  <c r="F161" i="1"/>
  <c r="F153" i="1"/>
  <c r="F145" i="1"/>
  <c r="H139" i="1"/>
  <c r="H147" i="1"/>
  <c r="H155" i="1"/>
  <c r="H158" i="1"/>
  <c r="J145" i="1"/>
  <c r="J149" i="1"/>
  <c r="J157" i="1"/>
  <c r="F138" i="1"/>
  <c r="F160" i="1"/>
  <c r="F156" i="1"/>
  <c r="F152" i="1"/>
  <c r="F148" i="1"/>
  <c r="F144" i="1"/>
  <c r="F140" i="1"/>
  <c r="H140" i="1"/>
  <c r="H144" i="1"/>
  <c r="H148" i="1"/>
  <c r="H152" i="1"/>
  <c r="H156" i="1"/>
  <c r="H161" i="1"/>
  <c r="J138" i="1"/>
  <c r="J142" i="1"/>
  <c r="J146" i="1"/>
  <c r="J150" i="1"/>
  <c r="J154" i="1"/>
  <c r="J158" i="1"/>
  <c r="J162" i="1"/>
  <c r="L140" i="1"/>
  <c r="L144" i="1"/>
  <c r="L148" i="1"/>
  <c r="L152" i="1"/>
  <c r="L156" i="1"/>
  <c r="L160" i="1"/>
  <c r="N138" i="1"/>
  <c r="N142" i="1"/>
  <c r="N146" i="1"/>
  <c r="N150" i="1"/>
  <c r="N154" i="1"/>
  <c r="N158" i="1"/>
  <c r="N162" i="1"/>
  <c r="J144" i="1"/>
  <c r="J152" i="1"/>
  <c r="J160" i="1"/>
  <c r="F157" i="1"/>
  <c r="F149" i="1"/>
  <c r="F141" i="1"/>
  <c r="H143" i="1"/>
  <c r="H151" i="1"/>
  <c r="H160" i="1"/>
  <c r="J141" i="1"/>
  <c r="J153" i="1"/>
  <c r="J161" i="1"/>
  <c r="F163" i="1"/>
  <c r="F159" i="1"/>
  <c r="F155" i="1"/>
  <c r="F151" i="1"/>
  <c r="F147" i="1"/>
  <c r="F143" i="1"/>
  <c r="H141" i="1"/>
  <c r="H145" i="1"/>
  <c r="H149" i="1"/>
  <c r="H153" i="1"/>
  <c r="H157" i="1"/>
  <c r="J139" i="1"/>
  <c r="J143" i="1"/>
  <c r="J147" i="1"/>
  <c r="J151" i="1"/>
  <c r="J155" i="1"/>
  <c r="J159" i="1"/>
  <c r="L141" i="1"/>
  <c r="L145" i="1"/>
  <c r="L149" i="1"/>
  <c r="L153" i="1"/>
  <c r="L157" i="1"/>
  <c r="N139" i="1"/>
  <c r="N143" i="1"/>
  <c r="N147" i="1"/>
  <c r="N151" i="1"/>
  <c r="N155" i="1"/>
  <c r="N159" i="1"/>
  <c r="L534" i="2"/>
  <c r="F536" i="2"/>
  <c r="F535" i="2"/>
  <c r="F538" i="2"/>
  <c r="F534" i="2"/>
  <c r="J538" i="2"/>
  <c r="J533" i="2"/>
  <c r="J534" i="2"/>
  <c r="J535" i="2"/>
  <c r="J536" i="2"/>
  <c r="H533" i="2"/>
  <c r="H535" i="2"/>
  <c r="H536" i="2"/>
  <c r="L538" i="2"/>
  <c r="H537" i="2"/>
  <c r="H534" i="2"/>
  <c r="S503" i="2"/>
  <c r="P503" i="2"/>
  <c r="G503" i="2"/>
  <c r="D503" i="2"/>
  <c r="S502" i="2"/>
  <c r="P502" i="2"/>
  <c r="G502" i="2"/>
  <c r="D502" i="2"/>
  <c r="S501" i="2"/>
  <c r="P501" i="2"/>
  <c r="G501" i="2"/>
  <c r="D501" i="2"/>
  <c r="S500" i="2"/>
  <c r="P500" i="2"/>
  <c r="G500" i="2"/>
  <c r="D500" i="2"/>
  <c r="S499" i="2"/>
  <c r="P499" i="2"/>
  <c r="G499" i="2"/>
  <c r="D499" i="2"/>
  <c r="S498" i="2"/>
  <c r="P498" i="2"/>
  <c r="G498" i="2"/>
  <c r="D498" i="2"/>
  <c r="S497" i="2"/>
  <c r="P497" i="2"/>
  <c r="G497" i="2"/>
  <c r="D497" i="2"/>
  <c r="S496" i="2"/>
  <c r="P496" i="2"/>
  <c r="G496" i="2"/>
  <c r="D496" i="2"/>
  <c r="S488" i="2"/>
  <c r="P488" i="2"/>
  <c r="G488" i="2"/>
  <c r="D488" i="2"/>
  <c r="S487" i="2"/>
  <c r="P487" i="2"/>
  <c r="G487" i="2"/>
  <c r="D487" i="2"/>
  <c r="S486" i="2"/>
  <c r="P486" i="2"/>
  <c r="G486" i="2"/>
  <c r="D486" i="2"/>
  <c r="S485" i="2"/>
  <c r="P485" i="2"/>
  <c r="G485" i="2"/>
  <c r="D485" i="2"/>
  <c r="S484" i="2"/>
  <c r="P484" i="2"/>
  <c r="G484" i="2"/>
  <c r="D484" i="2"/>
  <c r="S483" i="2"/>
  <c r="P483" i="2"/>
  <c r="G483" i="2"/>
  <c r="D483" i="2"/>
  <c r="S482" i="2"/>
  <c r="P482" i="2"/>
  <c r="G482" i="2"/>
  <c r="D482" i="2"/>
  <c r="S481" i="2"/>
  <c r="P481" i="2"/>
  <c r="G481" i="2"/>
  <c r="D481" i="2"/>
  <c r="S454" i="2"/>
  <c r="U450" i="2" s="1"/>
  <c r="P454" i="2"/>
  <c r="R451" i="2" s="1"/>
  <c r="G454" i="2"/>
  <c r="I453" i="2" s="1"/>
  <c r="D454" i="2"/>
  <c r="F448" i="2" s="1"/>
  <c r="V453" i="2"/>
  <c r="Q453" i="2" s="1"/>
  <c r="J453" i="2"/>
  <c r="E453" i="2" s="1"/>
  <c r="V452" i="2"/>
  <c r="T452" i="2" s="1"/>
  <c r="J452" i="2"/>
  <c r="V451" i="2"/>
  <c r="Q451" i="2" s="1"/>
  <c r="J451" i="2"/>
  <c r="E451" i="2" s="1"/>
  <c r="V450" i="2"/>
  <c r="J450" i="2"/>
  <c r="E450" i="2" s="1"/>
  <c r="V449" i="2"/>
  <c r="T449" i="2" s="1"/>
  <c r="J449" i="2"/>
  <c r="H449" i="2" s="1"/>
  <c r="V448" i="2"/>
  <c r="J448" i="2"/>
  <c r="E448" i="2" s="1"/>
  <c r="V447" i="2"/>
  <c r="J447" i="2"/>
  <c r="E447" i="2" s="1"/>
  <c r="V446" i="2"/>
  <c r="J446" i="2"/>
  <c r="S439" i="2"/>
  <c r="U438" i="2" s="1"/>
  <c r="P439" i="2"/>
  <c r="R435" i="2" s="1"/>
  <c r="G439" i="2"/>
  <c r="I438" i="2" s="1"/>
  <c r="D439" i="2"/>
  <c r="V438" i="2"/>
  <c r="Q438" i="2" s="1"/>
  <c r="J438" i="2"/>
  <c r="E438" i="2" s="1"/>
  <c r="V437" i="2"/>
  <c r="T437" i="2" s="1"/>
  <c r="J437" i="2"/>
  <c r="H437" i="2" s="1"/>
  <c r="V436" i="2"/>
  <c r="Q436" i="2" s="1"/>
  <c r="J436" i="2"/>
  <c r="H436" i="2" s="1"/>
  <c r="V435" i="2"/>
  <c r="Q435" i="2" s="1"/>
  <c r="J435" i="2"/>
  <c r="V434" i="2"/>
  <c r="Q434" i="2" s="1"/>
  <c r="J434" i="2"/>
  <c r="V433" i="2"/>
  <c r="Q433" i="2" s="1"/>
  <c r="J433" i="2"/>
  <c r="V432" i="2"/>
  <c r="Q432" i="2" s="1"/>
  <c r="J432" i="2"/>
  <c r="V431" i="2"/>
  <c r="T431" i="2" s="1"/>
  <c r="J431" i="2"/>
  <c r="H431" i="2" s="1"/>
  <c r="S424" i="2"/>
  <c r="P424" i="2"/>
  <c r="R423" i="2" s="1"/>
  <c r="G424" i="2"/>
  <c r="I419" i="2" s="1"/>
  <c r="D424" i="2"/>
  <c r="V423" i="2"/>
  <c r="Q423" i="2" s="1"/>
  <c r="J423" i="2"/>
  <c r="V422" i="2"/>
  <c r="Q422" i="2" s="1"/>
  <c r="J422" i="2"/>
  <c r="H422" i="2" s="1"/>
  <c r="V421" i="2"/>
  <c r="Q421" i="2" s="1"/>
  <c r="J421" i="2"/>
  <c r="V420" i="2"/>
  <c r="T420" i="2" s="1"/>
  <c r="J420" i="2"/>
  <c r="E420" i="2" s="1"/>
  <c r="V419" i="2"/>
  <c r="Q419" i="2" s="1"/>
  <c r="J419" i="2"/>
  <c r="V418" i="2"/>
  <c r="Q418" i="2" s="1"/>
  <c r="J418" i="2"/>
  <c r="H418" i="2" s="1"/>
  <c r="V417" i="2"/>
  <c r="Q417" i="2" s="1"/>
  <c r="J417" i="2"/>
  <c r="V416" i="2"/>
  <c r="Q416" i="2" s="1"/>
  <c r="J416" i="2"/>
  <c r="H416" i="2" s="1"/>
  <c r="S409" i="2"/>
  <c r="U408" i="2" s="1"/>
  <c r="P409" i="2"/>
  <c r="R407" i="2" s="1"/>
  <c r="G409" i="2"/>
  <c r="I405" i="2" s="1"/>
  <c r="D409" i="2"/>
  <c r="F405" i="2" s="1"/>
  <c r="V408" i="2"/>
  <c r="T408" i="2" s="1"/>
  <c r="J408" i="2"/>
  <c r="H408" i="2" s="1"/>
  <c r="V407" i="2"/>
  <c r="T407" i="2" s="1"/>
  <c r="J407" i="2"/>
  <c r="V406" i="2"/>
  <c r="Q406" i="2" s="1"/>
  <c r="J406" i="2"/>
  <c r="H406" i="2" s="1"/>
  <c r="V405" i="2"/>
  <c r="Q405" i="2" s="1"/>
  <c r="J405" i="2"/>
  <c r="H405" i="2" s="1"/>
  <c r="V404" i="2"/>
  <c r="Q404" i="2" s="1"/>
  <c r="J404" i="2"/>
  <c r="E404" i="2" s="1"/>
  <c r="V403" i="2"/>
  <c r="J403" i="2"/>
  <c r="H403" i="2" s="1"/>
  <c r="V402" i="2"/>
  <c r="Q402" i="2" s="1"/>
  <c r="J402" i="2"/>
  <c r="V401" i="2"/>
  <c r="Q401" i="2" s="1"/>
  <c r="J401" i="2"/>
  <c r="S394" i="2"/>
  <c r="U393" i="2" s="1"/>
  <c r="P394" i="2"/>
  <c r="R389" i="2" s="1"/>
  <c r="G394" i="2"/>
  <c r="I392" i="2" s="1"/>
  <c r="D394" i="2"/>
  <c r="F390" i="2" s="1"/>
  <c r="V393" i="2"/>
  <c r="T393" i="2" s="1"/>
  <c r="J393" i="2"/>
  <c r="H393" i="2" s="1"/>
  <c r="V392" i="2"/>
  <c r="J392" i="2"/>
  <c r="H392" i="2" s="1"/>
  <c r="V391" i="2"/>
  <c r="Q391" i="2" s="1"/>
  <c r="J391" i="2"/>
  <c r="H391" i="2" s="1"/>
  <c r="V390" i="2"/>
  <c r="T390" i="2" s="1"/>
  <c r="J390" i="2"/>
  <c r="V389" i="2"/>
  <c r="T389" i="2" s="1"/>
  <c r="J389" i="2"/>
  <c r="E389" i="2" s="1"/>
  <c r="V388" i="2"/>
  <c r="T388" i="2" s="1"/>
  <c r="J388" i="2"/>
  <c r="E388" i="2" s="1"/>
  <c r="V387" i="2"/>
  <c r="J387" i="2"/>
  <c r="E387" i="2" s="1"/>
  <c r="V386" i="2"/>
  <c r="T386" i="2" s="1"/>
  <c r="J386" i="2"/>
  <c r="E386" i="2" s="1"/>
  <c r="S379" i="2"/>
  <c r="U378" i="2" s="1"/>
  <c r="P379" i="2"/>
  <c r="R374" i="2" s="1"/>
  <c r="G379" i="2"/>
  <c r="I374" i="2" s="1"/>
  <c r="D379" i="2"/>
  <c r="F376" i="2" s="1"/>
  <c r="V378" i="2"/>
  <c r="Q378" i="2" s="1"/>
  <c r="J378" i="2"/>
  <c r="V377" i="2"/>
  <c r="T377" i="2" s="1"/>
  <c r="J377" i="2"/>
  <c r="E377" i="2" s="1"/>
  <c r="V376" i="2"/>
  <c r="Q376" i="2" s="1"/>
  <c r="J376" i="2"/>
  <c r="H376" i="2" s="1"/>
  <c r="V375" i="2"/>
  <c r="T375" i="2" s="1"/>
  <c r="J375" i="2"/>
  <c r="E375" i="2" s="1"/>
  <c r="V374" i="2"/>
  <c r="T374" i="2" s="1"/>
  <c r="J374" i="2"/>
  <c r="E374" i="2" s="1"/>
  <c r="V373" i="2"/>
  <c r="Q373" i="2" s="1"/>
  <c r="J373" i="2"/>
  <c r="E373" i="2" s="1"/>
  <c r="V372" i="2"/>
  <c r="T372" i="2" s="1"/>
  <c r="J372" i="2"/>
  <c r="V371" i="2"/>
  <c r="Q371" i="2" s="1"/>
  <c r="J371" i="2"/>
  <c r="S364" i="2"/>
  <c r="U356" i="2" s="1"/>
  <c r="P364" i="2"/>
  <c r="R360" i="2" s="1"/>
  <c r="G364" i="2"/>
  <c r="I363" i="2" s="1"/>
  <c r="D364" i="2"/>
  <c r="F358" i="2" s="1"/>
  <c r="V363" i="2"/>
  <c r="Q363" i="2" s="1"/>
  <c r="J363" i="2"/>
  <c r="H363" i="2" s="1"/>
  <c r="V362" i="2"/>
  <c r="Q362" i="2" s="1"/>
  <c r="J362" i="2"/>
  <c r="E362" i="2" s="1"/>
  <c r="V361" i="2"/>
  <c r="T361" i="2" s="1"/>
  <c r="J361" i="2"/>
  <c r="H361" i="2" s="1"/>
  <c r="V360" i="2"/>
  <c r="J360" i="2"/>
  <c r="H360" i="2" s="1"/>
  <c r="V359" i="2"/>
  <c r="J359" i="2"/>
  <c r="E359" i="2" s="1"/>
  <c r="V358" i="2"/>
  <c r="Q358" i="2" s="1"/>
  <c r="J358" i="2"/>
  <c r="E358" i="2" s="1"/>
  <c r="V357" i="2"/>
  <c r="J357" i="2"/>
  <c r="E357" i="2" s="1"/>
  <c r="V356" i="2"/>
  <c r="T356" i="2" s="1"/>
  <c r="J356" i="2"/>
  <c r="H356" i="2" s="1"/>
  <c r="S349" i="2"/>
  <c r="U341" i="2" s="1"/>
  <c r="P349" i="2"/>
  <c r="R347" i="2" s="1"/>
  <c r="G349" i="2"/>
  <c r="I344" i="2" s="1"/>
  <c r="D349" i="2"/>
  <c r="F347" i="2" s="1"/>
  <c r="V348" i="2"/>
  <c r="T348" i="2" s="1"/>
  <c r="J348" i="2"/>
  <c r="V347" i="2"/>
  <c r="Q347" i="2" s="1"/>
  <c r="J347" i="2"/>
  <c r="E347" i="2" s="1"/>
  <c r="V346" i="2"/>
  <c r="T346" i="2" s="1"/>
  <c r="J346" i="2"/>
  <c r="V345" i="2"/>
  <c r="Q345" i="2" s="1"/>
  <c r="J345" i="2"/>
  <c r="H345" i="2" s="1"/>
  <c r="V344" i="2"/>
  <c r="Q344" i="2" s="1"/>
  <c r="J344" i="2"/>
  <c r="V343" i="2"/>
  <c r="Q343" i="2" s="1"/>
  <c r="J343" i="2"/>
  <c r="H343" i="2" s="1"/>
  <c r="V342" i="2"/>
  <c r="Q342" i="2" s="1"/>
  <c r="J342" i="2"/>
  <c r="V341" i="2"/>
  <c r="Q341" i="2" s="1"/>
  <c r="J341" i="2"/>
  <c r="H341" i="2" s="1"/>
  <c r="S334" i="2"/>
  <c r="U332" i="2" s="1"/>
  <c r="P334" i="2"/>
  <c r="R333" i="2" s="1"/>
  <c r="G334" i="2"/>
  <c r="I326" i="2" s="1"/>
  <c r="D334" i="2"/>
  <c r="F328" i="2" s="1"/>
  <c r="V333" i="2"/>
  <c r="T333" i="2" s="1"/>
  <c r="J333" i="2"/>
  <c r="H333" i="2" s="1"/>
  <c r="V332" i="2"/>
  <c r="J332" i="2"/>
  <c r="E332" i="2" s="1"/>
  <c r="V331" i="2"/>
  <c r="T331" i="2" s="1"/>
  <c r="J331" i="2"/>
  <c r="E331" i="2" s="1"/>
  <c r="V330" i="2"/>
  <c r="J330" i="2"/>
  <c r="E330" i="2" s="1"/>
  <c r="V329" i="2"/>
  <c r="Q329" i="2" s="1"/>
  <c r="J329" i="2"/>
  <c r="E329" i="2" s="1"/>
  <c r="V328" i="2"/>
  <c r="J328" i="2"/>
  <c r="E328" i="2" s="1"/>
  <c r="V327" i="2"/>
  <c r="Q327" i="2" s="1"/>
  <c r="J327" i="2"/>
  <c r="H327" i="2" s="1"/>
  <c r="V326" i="2"/>
  <c r="J326" i="2"/>
  <c r="E326" i="2" s="1"/>
  <c r="S319" i="2"/>
  <c r="U312" i="2" s="1"/>
  <c r="P319" i="2"/>
  <c r="R317" i="2" s="1"/>
  <c r="G319" i="2"/>
  <c r="I314" i="2" s="1"/>
  <c r="D319" i="2"/>
  <c r="F314" i="2" s="1"/>
  <c r="V318" i="2"/>
  <c r="Q318" i="2" s="1"/>
  <c r="J318" i="2"/>
  <c r="H318" i="2" s="1"/>
  <c r="V317" i="2"/>
  <c r="T317" i="2" s="1"/>
  <c r="J317" i="2"/>
  <c r="H317" i="2" s="1"/>
  <c r="V316" i="2"/>
  <c r="Q316" i="2" s="1"/>
  <c r="J316" i="2"/>
  <c r="E316" i="2" s="1"/>
  <c r="V315" i="2"/>
  <c r="T315" i="2" s="1"/>
  <c r="J315" i="2"/>
  <c r="H315" i="2" s="1"/>
  <c r="V314" i="2"/>
  <c r="Q314" i="2" s="1"/>
  <c r="J314" i="2"/>
  <c r="V313" i="2"/>
  <c r="Q313" i="2" s="1"/>
  <c r="J313" i="2"/>
  <c r="H313" i="2" s="1"/>
  <c r="V312" i="2"/>
  <c r="T312" i="2" s="1"/>
  <c r="J312" i="2"/>
  <c r="E312" i="2" s="1"/>
  <c r="V311" i="2"/>
  <c r="T311" i="2" s="1"/>
  <c r="J311" i="2"/>
  <c r="H311" i="2" s="1"/>
  <c r="S304" i="2"/>
  <c r="U296" i="2" s="1"/>
  <c r="P304" i="2"/>
  <c r="R299" i="2" s="1"/>
  <c r="G304" i="2"/>
  <c r="I303" i="2" s="1"/>
  <c r="D304" i="2"/>
  <c r="F303" i="2" s="1"/>
  <c r="V303" i="2"/>
  <c r="T303" i="2" s="1"/>
  <c r="J303" i="2"/>
  <c r="E303" i="2" s="1"/>
  <c r="V302" i="2"/>
  <c r="Q302" i="2" s="1"/>
  <c r="J302" i="2"/>
  <c r="E302" i="2" s="1"/>
  <c r="V301" i="2"/>
  <c r="T301" i="2" s="1"/>
  <c r="J301" i="2"/>
  <c r="E301" i="2" s="1"/>
  <c r="V300" i="2"/>
  <c r="Q300" i="2" s="1"/>
  <c r="J300" i="2"/>
  <c r="H300" i="2" s="1"/>
  <c r="V299" i="2"/>
  <c r="T299" i="2" s="1"/>
  <c r="J299" i="2"/>
  <c r="E299" i="2" s="1"/>
  <c r="V298" i="2"/>
  <c r="Q298" i="2" s="1"/>
  <c r="J298" i="2"/>
  <c r="E298" i="2" s="1"/>
  <c r="V297" i="2"/>
  <c r="T297" i="2" s="1"/>
  <c r="J297" i="2"/>
  <c r="E297" i="2" s="1"/>
  <c r="V296" i="2"/>
  <c r="J296" i="2"/>
  <c r="H296" i="2" s="1"/>
  <c r="S289" i="2"/>
  <c r="U284" i="2" s="1"/>
  <c r="P289" i="2"/>
  <c r="R285" i="2" s="1"/>
  <c r="G289" i="2"/>
  <c r="I286" i="2" s="1"/>
  <c r="D289" i="2"/>
  <c r="F284" i="2" s="1"/>
  <c r="V288" i="2"/>
  <c r="Q288" i="2" s="1"/>
  <c r="J288" i="2"/>
  <c r="H288" i="2" s="1"/>
  <c r="V287" i="2"/>
  <c r="Q287" i="2" s="1"/>
  <c r="J287" i="2"/>
  <c r="H287" i="2" s="1"/>
  <c r="V286" i="2"/>
  <c r="T286" i="2" s="1"/>
  <c r="J286" i="2"/>
  <c r="H286" i="2" s="1"/>
  <c r="V285" i="2"/>
  <c r="Q285" i="2" s="1"/>
  <c r="J285" i="2"/>
  <c r="H285" i="2" s="1"/>
  <c r="V284" i="2"/>
  <c r="T284" i="2" s="1"/>
  <c r="J284" i="2"/>
  <c r="H284" i="2" s="1"/>
  <c r="V283" i="2"/>
  <c r="Q283" i="2" s="1"/>
  <c r="J283" i="2"/>
  <c r="E283" i="2" s="1"/>
  <c r="V282" i="2"/>
  <c r="T282" i="2" s="1"/>
  <c r="J282" i="2"/>
  <c r="H282" i="2" s="1"/>
  <c r="V281" i="2"/>
  <c r="Q281" i="2" s="1"/>
  <c r="J281" i="2"/>
  <c r="E281" i="2" s="1"/>
  <c r="L121" i="1"/>
  <c r="M119" i="1" s="1"/>
  <c r="J121" i="1"/>
  <c r="K119" i="1" s="1"/>
  <c r="H121" i="1"/>
  <c r="I120" i="1" s="1"/>
  <c r="F121" i="1"/>
  <c r="G119" i="1" s="1"/>
  <c r="D121" i="1"/>
  <c r="E120" i="1" s="1"/>
  <c r="L53" i="1"/>
  <c r="M52" i="1" s="1"/>
  <c r="J53" i="1"/>
  <c r="K52" i="1" s="1"/>
  <c r="H53" i="1"/>
  <c r="I52" i="1" s="1"/>
  <c r="F53" i="1"/>
  <c r="G51" i="1" s="1"/>
  <c r="D53" i="1"/>
  <c r="E52" i="1" s="1"/>
  <c r="K13" i="1"/>
  <c r="L12" i="1" s="1"/>
  <c r="C16" i="1"/>
  <c r="D13" i="1" s="1"/>
  <c r="N226" i="1" l="1"/>
  <c r="L185" i="1"/>
  <c r="J226" i="1"/>
  <c r="H185" i="1"/>
  <c r="N196" i="1"/>
  <c r="F185" i="1"/>
  <c r="L196" i="1"/>
  <c r="N185" i="1"/>
  <c r="J196" i="1"/>
  <c r="F175" i="1"/>
  <c r="H196" i="1"/>
  <c r="F196" i="1"/>
  <c r="L175" i="1"/>
  <c r="H226" i="1"/>
  <c r="J175" i="1"/>
  <c r="J185" i="1"/>
  <c r="H175" i="1"/>
  <c r="F226" i="1"/>
  <c r="N175" i="1"/>
  <c r="H164" i="1"/>
  <c r="F164" i="1"/>
  <c r="L164" i="1"/>
  <c r="N164" i="1"/>
  <c r="J164" i="1"/>
  <c r="I402" i="2"/>
  <c r="H359" i="2"/>
  <c r="T371" i="2"/>
  <c r="I446" i="2"/>
  <c r="I434" i="2"/>
  <c r="H375" i="2"/>
  <c r="U326" i="2"/>
  <c r="U331" i="2"/>
  <c r="U327" i="2"/>
  <c r="I432" i="2"/>
  <c r="H302" i="2"/>
  <c r="U436" i="2"/>
  <c r="E416" i="2"/>
  <c r="T435" i="2"/>
  <c r="H451" i="2"/>
  <c r="I346" i="2"/>
  <c r="H298" i="2"/>
  <c r="R378" i="2"/>
  <c r="I343" i="2"/>
  <c r="Q420" i="2"/>
  <c r="U302" i="2"/>
  <c r="U300" i="2"/>
  <c r="T401" i="2"/>
  <c r="T329" i="2"/>
  <c r="R343" i="2"/>
  <c r="R300" i="2"/>
  <c r="U329" i="2"/>
  <c r="E341" i="2"/>
  <c r="I436" i="2"/>
  <c r="U303" i="2"/>
  <c r="U333" i="2"/>
  <c r="U298" i="2"/>
  <c r="E313" i="2"/>
  <c r="U328" i="2"/>
  <c r="H386" i="2"/>
  <c r="I388" i="2"/>
  <c r="U297" i="2"/>
  <c r="U299" i="2"/>
  <c r="U301" i="2"/>
  <c r="I328" i="2"/>
  <c r="F359" i="2"/>
  <c r="F386" i="2"/>
  <c r="I401" i="2"/>
  <c r="I403" i="2"/>
  <c r="I450" i="2"/>
  <c r="T342" i="2"/>
  <c r="S489" i="2"/>
  <c r="U488" i="2" s="1"/>
  <c r="F300" i="2"/>
  <c r="R344" i="2"/>
  <c r="I386" i="2"/>
  <c r="E296" i="2"/>
  <c r="T298" i="2"/>
  <c r="H329" i="2"/>
  <c r="J497" i="2"/>
  <c r="E497" i="2" s="1"/>
  <c r="J499" i="2"/>
  <c r="H499" i="2" s="1"/>
  <c r="J501" i="2"/>
  <c r="H501" i="2" s="1"/>
  <c r="J503" i="2"/>
  <c r="E503" i="2" s="1"/>
  <c r="T358" i="2"/>
  <c r="E361" i="2"/>
  <c r="T402" i="2"/>
  <c r="Q282" i="2"/>
  <c r="Q303" i="2"/>
  <c r="I315" i="2"/>
  <c r="T327" i="2"/>
  <c r="Q331" i="2"/>
  <c r="Q333" i="2"/>
  <c r="I377" i="2"/>
  <c r="T404" i="2"/>
  <c r="T422" i="2"/>
  <c r="G504" i="2"/>
  <c r="I503" i="2" s="1"/>
  <c r="I448" i="2"/>
  <c r="E333" i="2"/>
  <c r="R418" i="2"/>
  <c r="I452" i="2"/>
  <c r="I281" i="2"/>
  <c r="F330" i="2"/>
  <c r="R288" i="2"/>
  <c r="T288" i="2"/>
  <c r="I390" i="2"/>
  <c r="I404" i="2"/>
  <c r="I407" i="2"/>
  <c r="E422" i="2"/>
  <c r="I433" i="2"/>
  <c r="F447" i="2"/>
  <c r="F450" i="2"/>
  <c r="U281" i="2"/>
  <c r="R297" i="2"/>
  <c r="F311" i="2"/>
  <c r="T313" i="2"/>
  <c r="I342" i="2"/>
  <c r="Q356" i="2"/>
  <c r="H387" i="2"/>
  <c r="F392" i="2"/>
  <c r="R404" i="2"/>
  <c r="F446" i="2"/>
  <c r="F451" i="2"/>
  <c r="F357" i="2"/>
  <c r="F281" i="2"/>
  <c r="U285" i="2"/>
  <c r="F298" i="2"/>
  <c r="H312" i="2"/>
  <c r="E318" i="2"/>
  <c r="E345" i="2"/>
  <c r="Q346" i="2"/>
  <c r="T376" i="2"/>
  <c r="T378" i="2"/>
  <c r="F388" i="2"/>
  <c r="F393" i="2"/>
  <c r="E405" i="2"/>
  <c r="F407" i="2"/>
  <c r="Q431" i="2"/>
  <c r="T451" i="2"/>
  <c r="U288" i="2"/>
  <c r="F345" i="2"/>
  <c r="F362" i="2"/>
  <c r="U390" i="2"/>
  <c r="T283" i="2"/>
  <c r="H330" i="2"/>
  <c r="I332" i="2"/>
  <c r="I345" i="2"/>
  <c r="E360" i="2"/>
  <c r="U374" i="2"/>
  <c r="H377" i="2"/>
  <c r="Q386" i="2"/>
  <c r="T418" i="2"/>
  <c r="F452" i="2"/>
  <c r="U283" i="2"/>
  <c r="F356" i="2"/>
  <c r="F360" i="2"/>
  <c r="U330" i="2"/>
  <c r="R345" i="2"/>
  <c r="I348" i="2"/>
  <c r="F387" i="2"/>
  <c r="H389" i="2"/>
  <c r="R405" i="2"/>
  <c r="E408" i="2"/>
  <c r="T432" i="2"/>
  <c r="I437" i="2"/>
  <c r="F283" i="2"/>
  <c r="F296" i="2"/>
  <c r="I311" i="2"/>
  <c r="E376" i="2"/>
  <c r="F282" i="2"/>
  <c r="H283" i="2"/>
  <c r="E285" i="2"/>
  <c r="H331" i="2"/>
  <c r="E343" i="2"/>
  <c r="F372" i="2"/>
  <c r="H420" i="2"/>
  <c r="Q437" i="2"/>
  <c r="U449" i="2"/>
  <c r="H453" i="2"/>
  <c r="J496" i="2"/>
  <c r="E496" i="2" s="1"/>
  <c r="J498" i="2"/>
  <c r="H498" i="2" s="1"/>
  <c r="J500" i="2"/>
  <c r="E500" i="2" s="1"/>
  <c r="J502" i="2"/>
  <c r="E502" i="2" s="1"/>
  <c r="U347" i="2"/>
  <c r="I417" i="2"/>
  <c r="I282" i="2"/>
  <c r="I283" i="2"/>
  <c r="F285" i="2"/>
  <c r="I287" i="2"/>
  <c r="F299" i="2"/>
  <c r="F302" i="2"/>
  <c r="R313" i="2"/>
  <c r="I316" i="2"/>
  <c r="F327" i="2"/>
  <c r="I372" i="2"/>
  <c r="Q390" i="2"/>
  <c r="H447" i="2"/>
  <c r="F301" i="2"/>
  <c r="I312" i="2"/>
  <c r="F329" i="2"/>
  <c r="F333" i="2"/>
  <c r="E356" i="2"/>
  <c r="I330" i="2"/>
  <c r="H347" i="2"/>
  <c r="R348" i="2"/>
  <c r="Q361" i="2"/>
  <c r="F363" i="2"/>
  <c r="Q375" i="2"/>
  <c r="Q389" i="2"/>
  <c r="I421" i="2"/>
  <c r="U432" i="2"/>
  <c r="I435" i="2"/>
  <c r="H438" i="2"/>
  <c r="Q348" i="2"/>
  <c r="E363" i="2"/>
  <c r="E393" i="2"/>
  <c r="F288" i="2"/>
  <c r="F297" i="2"/>
  <c r="T281" i="2"/>
  <c r="F286" i="2"/>
  <c r="E300" i="2"/>
  <c r="Q301" i="2"/>
  <c r="F326" i="2"/>
  <c r="F332" i="2"/>
  <c r="R342" i="2"/>
  <c r="T343" i="2"/>
  <c r="I347" i="2"/>
  <c r="T373" i="2"/>
  <c r="U391" i="2"/>
  <c r="F403" i="2"/>
  <c r="Q408" i="2"/>
  <c r="R416" i="2"/>
  <c r="I423" i="2"/>
  <c r="I431" i="2"/>
  <c r="E437" i="2"/>
  <c r="Q284" i="2"/>
  <c r="T285" i="2"/>
  <c r="I313" i="2"/>
  <c r="F316" i="2"/>
  <c r="Q317" i="2"/>
  <c r="T318" i="2"/>
  <c r="H326" i="2"/>
  <c r="H358" i="2"/>
  <c r="I359" i="2"/>
  <c r="H373" i="2"/>
  <c r="Q374" i="2"/>
  <c r="U376" i="2"/>
  <c r="U386" i="2"/>
  <c r="U392" i="2"/>
  <c r="U401" i="2"/>
  <c r="R406" i="2"/>
  <c r="U407" i="2"/>
  <c r="R433" i="2"/>
  <c r="H448" i="2"/>
  <c r="U451" i="2"/>
  <c r="H281" i="2"/>
  <c r="F287" i="2"/>
  <c r="H297" i="2"/>
  <c r="T300" i="2"/>
  <c r="F312" i="2"/>
  <c r="T314" i="2"/>
  <c r="H316" i="2"/>
  <c r="U318" i="2"/>
  <c r="F331" i="2"/>
  <c r="H332" i="2"/>
  <c r="T344" i="2"/>
  <c r="I358" i="2"/>
  <c r="I373" i="2"/>
  <c r="I378" i="2"/>
  <c r="H388" i="2"/>
  <c r="T406" i="2"/>
  <c r="T416" i="2"/>
  <c r="T433" i="2"/>
  <c r="T436" i="2"/>
  <c r="R449" i="2"/>
  <c r="F453" i="2"/>
  <c r="I357" i="2"/>
  <c r="F318" i="2"/>
  <c r="R403" i="2"/>
  <c r="G489" i="2"/>
  <c r="I486" i="2" s="1"/>
  <c r="Q286" i="2"/>
  <c r="I301" i="2"/>
  <c r="Q311" i="2"/>
  <c r="Q315" i="2"/>
  <c r="E317" i="2"/>
  <c r="E327" i="2"/>
  <c r="R341" i="2"/>
  <c r="R346" i="2"/>
  <c r="I356" i="2"/>
  <c r="I371" i="2"/>
  <c r="Q372" i="2"/>
  <c r="I375" i="2"/>
  <c r="I376" i="2"/>
  <c r="U389" i="2"/>
  <c r="E391" i="2"/>
  <c r="R402" i="2"/>
  <c r="U403" i="2"/>
  <c r="E406" i="2"/>
  <c r="R408" i="2"/>
  <c r="R420" i="2"/>
  <c r="R431" i="2"/>
  <c r="T434" i="2"/>
  <c r="U447" i="2"/>
  <c r="E449" i="2"/>
  <c r="Q452" i="2"/>
  <c r="R453" i="2"/>
  <c r="V496" i="2"/>
  <c r="V497" i="2"/>
  <c r="T497" i="2" s="1"/>
  <c r="V498" i="2"/>
  <c r="T498" i="2" s="1"/>
  <c r="V499" i="2"/>
  <c r="T499" i="2" s="1"/>
  <c r="V500" i="2"/>
  <c r="T500" i="2" s="1"/>
  <c r="V501" i="2"/>
  <c r="T501" i="2" s="1"/>
  <c r="V502" i="2"/>
  <c r="V503" i="2"/>
  <c r="U388" i="2"/>
  <c r="I284" i="2"/>
  <c r="I285" i="2"/>
  <c r="R286" i="2"/>
  <c r="E288" i="2"/>
  <c r="T302" i="2"/>
  <c r="I317" i="2"/>
  <c r="I318" i="2"/>
  <c r="T341" i="2"/>
  <c r="H362" i="2"/>
  <c r="Q377" i="2"/>
  <c r="U387" i="2"/>
  <c r="F391" i="2"/>
  <c r="R401" i="2"/>
  <c r="E418" i="2"/>
  <c r="U434" i="2"/>
  <c r="F449" i="2"/>
  <c r="U452" i="2"/>
  <c r="U453" i="2"/>
  <c r="U405" i="2"/>
  <c r="U448" i="2"/>
  <c r="V304" i="2"/>
  <c r="X301" i="2" s="1"/>
  <c r="H299" i="2"/>
  <c r="T363" i="2"/>
  <c r="F389" i="2"/>
  <c r="R422" i="2"/>
  <c r="U446" i="2"/>
  <c r="P504" i="2"/>
  <c r="R500" i="2" s="1"/>
  <c r="S504" i="2"/>
  <c r="U503" i="2" s="1"/>
  <c r="P489" i="2"/>
  <c r="R488" i="2" s="1"/>
  <c r="J481" i="2"/>
  <c r="E481" i="2" s="1"/>
  <c r="V481" i="2"/>
  <c r="Q481" i="2" s="1"/>
  <c r="J482" i="2"/>
  <c r="V482" i="2"/>
  <c r="J483" i="2"/>
  <c r="E483" i="2" s="1"/>
  <c r="V483" i="2"/>
  <c r="Q483" i="2" s="1"/>
  <c r="J484" i="2"/>
  <c r="E484" i="2" s="1"/>
  <c r="V484" i="2"/>
  <c r="Q484" i="2" s="1"/>
  <c r="J485" i="2"/>
  <c r="E485" i="2" s="1"/>
  <c r="V485" i="2"/>
  <c r="Q485" i="2" s="1"/>
  <c r="J486" i="2"/>
  <c r="E486" i="2" s="1"/>
  <c r="V486" i="2"/>
  <c r="J487" i="2"/>
  <c r="E487" i="2" s="1"/>
  <c r="V487" i="2"/>
  <c r="Q487" i="2" s="1"/>
  <c r="J488" i="2"/>
  <c r="V488" i="2"/>
  <c r="Q488" i="2" s="1"/>
  <c r="D489" i="2"/>
  <c r="F486" i="2" s="1"/>
  <c r="D504" i="2"/>
  <c r="T326" i="2"/>
  <c r="Q326" i="2"/>
  <c r="R371" i="2"/>
  <c r="Q387" i="2"/>
  <c r="E419" i="2"/>
  <c r="H419" i="2"/>
  <c r="E446" i="2"/>
  <c r="R303" i="2"/>
  <c r="H346" i="2"/>
  <c r="E346" i="2"/>
  <c r="V349" i="2"/>
  <c r="X343" i="2" s="1"/>
  <c r="H401" i="2"/>
  <c r="E401" i="2"/>
  <c r="H407" i="2"/>
  <c r="Q447" i="2"/>
  <c r="T447" i="2"/>
  <c r="R298" i="2"/>
  <c r="U357" i="2"/>
  <c r="U363" i="2"/>
  <c r="R281" i="2"/>
  <c r="R283" i="2"/>
  <c r="E287" i="2"/>
  <c r="U287" i="2"/>
  <c r="Q297" i="2"/>
  <c r="I298" i="2"/>
  <c r="H301" i="2"/>
  <c r="R302" i="2"/>
  <c r="E311" i="2"/>
  <c r="R318" i="2"/>
  <c r="J319" i="2"/>
  <c r="H319" i="2" s="1"/>
  <c r="T332" i="2"/>
  <c r="Q332" i="2"/>
  <c r="J334" i="2"/>
  <c r="L330" i="2" s="1"/>
  <c r="T347" i="2"/>
  <c r="J364" i="2"/>
  <c r="L361" i="2" s="1"/>
  <c r="H357" i="2"/>
  <c r="U358" i="2"/>
  <c r="Q360" i="2"/>
  <c r="E372" i="2"/>
  <c r="R373" i="2"/>
  <c r="E378" i="2"/>
  <c r="J379" i="2"/>
  <c r="L376" i="2" s="1"/>
  <c r="T387" i="2"/>
  <c r="E407" i="2"/>
  <c r="J424" i="2"/>
  <c r="H424" i="2" s="1"/>
  <c r="H446" i="2"/>
  <c r="H344" i="2"/>
  <c r="E344" i="2"/>
  <c r="U348" i="2"/>
  <c r="U346" i="2"/>
  <c r="U344" i="2"/>
  <c r="U342" i="2"/>
  <c r="R376" i="2"/>
  <c r="R375" i="2"/>
  <c r="R372" i="2"/>
  <c r="T392" i="2"/>
  <c r="Q392" i="2"/>
  <c r="V394" i="2"/>
  <c r="X387" i="2" s="1"/>
  <c r="H402" i="2"/>
  <c r="E402" i="2"/>
  <c r="T417" i="2"/>
  <c r="V424" i="2"/>
  <c r="Q424" i="2" s="1"/>
  <c r="T421" i="2"/>
  <c r="H433" i="2"/>
  <c r="E433" i="2"/>
  <c r="E434" i="2"/>
  <c r="T448" i="2"/>
  <c r="Q448" i="2"/>
  <c r="T450" i="2"/>
  <c r="R332" i="2"/>
  <c r="R330" i="2"/>
  <c r="R328" i="2"/>
  <c r="R326" i="2"/>
  <c r="Q449" i="2"/>
  <c r="J304" i="2"/>
  <c r="H304" i="2" s="1"/>
  <c r="R377" i="2"/>
  <c r="Q312" i="2"/>
  <c r="V319" i="2"/>
  <c r="Q319" i="2" s="1"/>
  <c r="F437" i="2"/>
  <c r="F435" i="2"/>
  <c r="F433" i="2"/>
  <c r="F431" i="2"/>
  <c r="F432" i="2"/>
  <c r="F434" i="2"/>
  <c r="T328" i="2"/>
  <c r="Q328" i="2"/>
  <c r="F348" i="2"/>
  <c r="F346" i="2"/>
  <c r="F344" i="2"/>
  <c r="F342" i="2"/>
  <c r="E432" i="2"/>
  <c r="H432" i="2"/>
  <c r="J439" i="2"/>
  <c r="L438" i="2" s="1"/>
  <c r="E282" i="2"/>
  <c r="E284" i="2"/>
  <c r="E286" i="2"/>
  <c r="U286" i="2"/>
  <c r="I288" i="2"/>
  <c r="Q296" i="2"/>
  <c r="I297" i="2"/>
  <c r="R301" i="2"/>
  <c r="E314" i="2"/>
  <c r="R316" i="2"/>
  <c r="F341" i="2"/>
  <c r="U343" i="2"/>
  <c r="H348" i="2"/>
  <c r="E348" i="2"/>
  <c r="T357" i="2"/>
  <c r="Q357" i="2"/>
  <c r="T362" i="2"/>
  <c r="V364" i="2"/>
  <c r="T364" i="2" s="1"/>
  <c r="F377" i="2"/>
  <c r="F375" i="2"/>
  <c r="F373" i="2"/>
  <c r="F371" i="2"/>
  <c r="F378" i="2"/>
  <c r="F374" i="2"/>
  <c r="J394" i="2"/>
  <c r="L388" i="2" s="1"/>
  <c r="T419" i="2"/>
  <c r="T423" i="2"/>
  <c r="E452" i="2"/>
  <c r="H452" i="2"/>
  <c r="J454" i="2"/>
  <c r="L446" i="2" s="1"/>
  <c r="R363" i="2"/>
  <c r="R361" i="2"/>
  <c r="R359" i="2"/>
  <c r="R357" i="2"/>
  <c r="R362" i="2"/>
  <c r="I296" i="2"/>
  <c r="R314" i="2"/>
  <c r="Q393" i="2"/>
  <c r="U423" i="2"/>
  <c r="U421" i="2"/>
  <c r="U419" i="2"/>
  <c r="U417" i="2"/>
  <c r="U422" i="2"/>
  <c r="U420" i="2"/>
  <c r="U418" i="2"/>
  <c r="U416" i="2"/>
  <c r="U317" i="2"/>
  <c r="U315" i="2"/>
  <c r="U313" i="2"/>
  <c r="U311" i="2"/>
  <c r="U362" i="2"/>
  <c r="U359" i="2"/>
  <c r="T391" i="2"/>
  <c r="R282" i="2"/>
  <c r="R284" i="2"/>
  <c r="R315" i="2"/>
  <c r="R329" i="2"/>
  <c r="F436" i="2"/>
  <c r="U282" i="2"/>
  <c r="I300" i="2"/>
  <c r="R311" i="2"/>
  <c r="T316" i="2"/>
  <c r="T330" i="2"/>
  <c r="Q330" i="2"/>
  <c r="R331" i="2"/>
  <c r="I333" i="2"/>
  <c r="I331" i="2"/>
  <c r="I329" i="2"/>
  <c r="I327" i="2"/>
  <c r="T345" i="2"/>
  <c r="R358" i="2"/>
  <c r="T360" i="2"/>
  <c r="U361" i="2"/>
  <c r="H372" i="2"/>
  <c r="H374" i="2"/>
  <c r="H378" i="2"/>
  <c r="R392" i="2"/>
  <c r="R390" i="2"/>
  <c r="R388" i="2"/>
  <c r="R386" i="2"/>
  <c r="R387" i="2"/>
  <c r="R391" i="2"/>
  <c r="Q403" i="2"/>
  <c r="T403" i="2"/>
  <c r="T405" i="2"/>
  <c r="E417" i="2"/>
  <c r="H417" i="2"/>
  <c r="E421" i="2"/>
  <c r="H421" i="2"/>
  <c r="H435" i="2"/>
  <c r="E435" i="2"/>
  <c r="J289" i="2"/>
  <c r="E289" i="2" s="1"/>
  <c r="R327" i="2"/>
  <c r="H404" i="2"/>
  <c r="J409" i="2"/>
  <c r="L406" i="2" s="1"/>
  <c r="E423" i="2"/>
  <c r="H423" i="2"/>
  <c r="I299" i="2"/>
  <c r="V334" i="2"/>
  <c r="X332" i="2" s="1"/>
  <c r="R356" i="2"/>
  <c r="F438" i="2"/>
  <c r="I302" i="2"/>
  <c r="U314" i="2"/>
  <c r="R287" i="2"/>
  <c r="V289" i="2"/>
  <c r="T289" i="2" s="1"/>
  <c r="R296" i="2"/>
  <c r="Q299" i="2"/>
  <c r="H303" i="2"/>
  <c r="T287" i="2"/>
  <c r="T296" i="2"/>
  <c r="R312" i="2"/>
  <c r="H314" i="2"/>
  <c r="E315" i="2"/>
  <c r="U316" i="2"/>
  <c r="H328" i="2"/>
  <c r="I341" i="2"/>
  <c r="H342" i="2"/>
  <c r="E342" i="2"/>
  <c r="F343" i="2"/>
  <c r="U345" i="2"/>
  <c r="T359" i="2"/>
  <c r="Q359" i="2"/>
  <c r="U360" i="2"/>
  <c r="F361" i="2"/>
  <c r="H371" i="2"/>
  <c r="E371" i="2"/>
  <c r="Q388" i="2"/>
  <c r="E390" i="2"/>
  <c r="H390" i="2"/>
  <c r="E392" i="2"/>
  <c r="R393" i="2"/>
  <c r="E403" i="2"/>
  <c r="Q407" i="2"/>
  <c r="H434" i="2"/>
  <c r="E436" i="2"/>
  <c r="Q450" i="2"/>
  <c r="I422" i="2"/>
  <c r="I420" i="2"/>
  <c r="I418" i="2"/>
  <c r="I416" i="2"/>
  <c r="V454" i="2"/>
  <c r="Q454" i="2" s="1"/>
  <c r="T446" i="2"/>
  <c r="J349" i="2"/>
  <c r="L342" i="2" s="1"/>
  <c r="V379" i="2"/>
  <c r="X375" i="2" s="1"/>
  <c r="F408" i="2"/>
  <c r="F406" i="2"/>
  <c r="F404" i="2"/>
  <c r="F402" i="2"/>
  <c r="V409" i="2"/>
  <c r="X403" i="2" s="1"/>
  <c r="V439" i="2"/>
  <c r="X432" i="2" s="1"/>
  <c r="R438" i="2"/>
  <c r="R436" i="2"/>
  <c r="R434" i="2"/>
  <c r="R432" i="2"/>
  <c r="R452" i="2"/>
  <c r="R450" i="2"/>
  <c r="R448" i="2"/>
  <c r="R446" i="2"/>
  <c r="F313" i="2"/>
  <c r="F315" i="2"/>
  <c r="F317" i="2"/>
  <c r="I362" i="2"/>
  <c r="I360" i="2"/>
  <c r="U377" i="2"/>
  <c r="U375" i="2"/>
  <c r="U373" i="2"/>
  <c r="U371" i="2"/>
  <c r="I393" i="2"/>
  <c r="I391" i="2"/>
  <c r="I389" i="2"/>
  <c r="I387" i="2"/>
  <c r="F401" i="2"/>
  <c r="F423" i="2"/>
  <c r="F421" i="2"/>
  <c r="F419" i="2"/>
  <c r="F417" i="2"/>
  <c r="E431" i="2"/>
  <c r="R437" i="2"/>
  <c r="T438" i="2"/>
  <c r="Q446" i="2"/>
  <c r="H450" i="2"/>
  <c r="T453" i="2"/>
  <c r="I361" i="2"/>
  <c r="U372" i="2"/>
  <c r="I408" i="2"/>
  <c r="I406" i="2"/>
  <c r="F416" i="2"/>
  <c r="F418" i="2"/>
  <c r="F420" i="2"/>
  <c r="F422" i="2"/>
  <c r="U437" i="2"/>
  <c r="U435" i="2"/>
  <c r="U433" i="2"/>
  <c r="U431" i="2"/>
  <c r="R447" i="2"/>
  <c r="U402" i="2"/>
  <c r="U404" i="2"/>
  <c r="U406" i="2"/>
  <c r="R417" i="2"/>
  <c r="R419" i="2"/>
  <c r="R421" i="2"/>
  <c r="I447" i="2"/>
  <c r="I449" i="2"/>
  <c r="I451" i="2"/>
  <c r="M120" i="1"/>
  <c r="M121" i="1" s="1"/>
  <c r="G120" i="1"/>
  <c r="G121" i="1" s="1"/>
  <c r="E119" i="1"/>
  <c r="E121" i="1" s="1"/>
  <c r="K120" i="1"/>
  <c r="K121" i="1" s="1"/>
  <c r="I119" i="1"/>
  <c r="I121" i="1" s="1"/>
  <c r="G52" i="1"/>
  <c r="G53" i="1" s="1"/>
  <c r="I51" i="1"/>
  <c r="I53" i="1" s="1"/>
  <c r="K51" i="1"/>
  <c r="K53" i="1" s="1"/>
  <c r="E51" i="1"/>
  <c r="E53" i="1" s="1"/>
  <c r="M51" i="1"/>
  <c r="M53" i="1" s="1"/>
  <c r="D11" i="1"/>
  <c r="D12" i="1"/>
  <c r="D15" i="1"/>
  <c r="D14" i="1"/>
  <c r="L11" i="1"/>
  <c r="H500" i="2" l="1"/>
  <c r="H503" i="2"/>
  <c r="U498" i="2"/>
  <c r="E501" i="2"/>
  <c r="H502" i="2"/>
  <c r="I497" i="2"/>
  <c r="I498" i="2"/>
  <c r="I499" i="2"/>
  <c r="I496" i="2"/>
  <c r="L318" i="2"/>
  <c r="U484" i="2"/>
  <c r="H497" i="2"/>
  <c r="Q499" i="2"/>
  <c r="I501" i="2"/>
  <c r="E499" i="2"/>
  <c r="U483" i="2"/>
  <c r="Q498" i="2"/>
  <c r="I502" i="2"/>
  <c r="U486" i="2"/>
  <c r="X303" i="2"/>
  <c r="U485" i="2"/>
  <c r="I500" i="2"/>
  <c r="X299" i="2"/>
  <c r="X418" i="2"/>
  <c r="X416" i="2"/>
  <c r="L417" i="2"/>
  <c r="L386" i="2"/>
  <c r="U487" i="2"/>
  <c r="U482" i="2"/>
  <c r="E498" i="2"/>
  <c r="U481" i="2"/>
  <c r="H334" i="2"/>
  <c r="X423" i="2"/>
  <c r="X422" i="2"/>
  <c r="L315" i="2"/>
  <c r="X300" i="2"/>
  <c r="J504" i="2"/>
  <c r="L502" i="2" s="1"/>
  <c r="X312" i="2"/>
  <c r="H496" i="2"/>
  <c r="X419" i="2"/>
  <c r="X296" i="2"/>
  <c r="Q364" i="2"/>
  <c r="X302" i="2"/>
  <c r="X421" i="2"/>
  <c r="Q497" i="2"/>
  <c r="Q304" i="2"/>
  <c r="T304" i="2"/>
  <c r="X451" i="2"/>
  <c r="X298" i="2"/>
  <c r="X420" i="2"/>
  <c r="X297" i="2"/>
  <c r="R498" i="2"/>
  <c r="X371" i="2"/>
  <c r="L421" i="2"/>
  <c r="U502" i="2"/>
  <c r="Q500" i="2"/>
  <c r="U500" i="2"/>
  <c r="I488" i="2"/>
  <c r="L419" i="2"/>
  <c r="X357" i="2"/>
  <c r="E424" i="2"/>
  <c r="L392" i="2"/>
  <c r="X356" i="2"/>
  <c r="X287" i="2"/>
  <c r="R481" i="2"/>
  <c r="Q289" i="2"/>
  <c r="R485" i="2"/>
  <c r="U499" i="2"/>
  <c r="L423" i="2"/>
  <c r="X362" i="2"/>
  <c r="H394" i="2"/>
  <c r="E364" i="2"/>
  <c r="L452" i="2"/>
  <c r="L448" i="2"/>
  <c r="X361" i="2"/>
  <c r="X417" i="2"/>
  <c r="Q501" i="2"/>
  <c r="I487" i="2"/>
  <c r="L299" i="2"/>
  <c r="F484" i="2"/>
  <c r="X453" i="2"/>
  <c r="X327" i="2"/>
  <c r="X360" i="2"/>
  <c r="R499" i="2"/>
  <c r="F483" i="2"/>
  <c r="U497" i="2"/>
  <c r="V504" i="2"/>
  <c r="Q502" i="2"/>
  <c r="X447" i="2"/>
  <c r="T503" i="2"/>
  <c r="H364" i="2"/>
  <c r="X393" i="2"/>
  <c r="L297" i="2"/>
  <c r="L301" i="2"/>
  <c r="X388" i="2"/>
  <c r="X449" i="2"/>
  <c r="X450" i="2"/>
  <c r="R483" i="2"/>
  <c r="R502" i="2"/>
  <c r="R496" i="2"/>
  <c r="U496" i="2"/>
  <c r="T496" i="2"/>
  <c r="T454" i="2"/>
  <c r="T502" i="2"/>
  <c r="X452" i="2"/>
  <c r="X390" i="2"/>
  <c r="X331" i="2"/>
  <c r="X329" i="2"/>
  <c r="L362" i="2"/>
  <c r="X333" i="2"/>
  <c r="L283" i="2"/>
  <c r="R482" i="2"/>
  <c r="R501" i="2"/>
  <c r="R487" i="2"/>
  <c r="U501" i="2"/>
  <c r="I481" i="2"/>
  <c r="I485" i="2"/>
  <c r="I483" i="2"/>
  <c r="Q496" i="2"/>
  <c r="I484" i="2"/>
  <c r="R497" i="2"/>
  <c r="R503" i="2"/>
  <c r="Q394" i="2"/>
  <c r="L288" i="2"/>
  <c r="X314" i="2"/>
  <c r="L311" i="2"/>
  <c r="X328" i="2"/>
  <c r="X326" i="2"/>
  <c r="Q334" i="2"/>
  <c r="Q503" i="2"/>
  <c r="I482" i="2"/>
  <c r="H487" i="2"/>
  <c r="H486" i="2"/>
  <c r="F482" i="2"/>
  <c r="T485" i="2"/>
  <c r="F481" i="2"/>
  <c r="F487" i="2"/>
  <c r="T488" i="2"/>
  <c r="T484" i="2"/>
  <c r="T486" i="2"/>
  <c r="H482" i="2"/>
  <c r="F503" i="2"/>
  <c r="F502" i="2"/>
  <c r="F501" i="2"/>
  <c r="F500" i="2"/>
  <c r="F496" i="2"/>
  <c r="F499" i="2"/>
  <c r="F498" i="2"/>
  <c r="F497" i="2"/>
  <c r="J489" i="2"/>
  <c r="H489" i="2" s="1"/>
  <c r="H481" i="2"/>
  <c r="H488" i="2"/>
  <c r="H484" i="2"/>
  <c r="H483" i="2"/>
  <c r="T482" i="2"/>
  <c r="V489" i="2"/>
  <c r="T489" i="2" s="1"/>
  <c r="T481" i="2"/>
  <c r="Q482" i="2"/>
  <c r="F488" i="2"/>
  <c r="H485" i="2"/>
  <c r="R484" i="2"/>
  <c r="F485" i="2"/>
  <c r="Q486" i="2"/>
  <c r="T487" i="2"/>
  <c r="T483" i="2"/>
  <c r="R486" i="2"/>
  <c r="E488" i="2"/>
  <c r="E482" i="2"/>
  <c r="X344" i="2"/>
  <c r="X348" i="2"/>
  <c r="X345" i="2"/>
  <c r="X342" i="2"/>
  <c r="X346" i="2"/>
  <c r="X376" i="2"/>
  <c r="X434" i="2"/>
  <c r="H409" i="2"/>
  <c r="L408" i="2"/>
  <c r="L402" i="2"/>
  <c r="X378" i="2"/>
  <c r="Q439" i="2"/>
  <c r="X286" i="2"/>
  <c r="X288" i="2"/>
  <c r="X284" i="2"/>
  <c r="X282" i="2"/>
  <c r="X281" i="2"/>
  <c r="X374" i="2"/>
  <c r="X341" i="2"/>
  <c r="T394" i="2"/>
  <c r="X386" i="2"/>
  <c r="L333" i="2"/>
  <c r="L332" i="2"/>
  <c r="E334" i="2"/>
  <c r="L331" i="2"/>
  <c r="L329" i="2"/>
  <c r="L327" i="2"/>
  <c r="L326" i="2"/>
  <c r="L360" i="2"/>
  <c r="H379" i="2"/>
  <c r="L377" i="2"/>
  <c r="L371" i="2"/>
  <c r="L346" i="2"/>
  <c r="L314" i="2"/>
  <c r="L344" i="2"/>
  <c r="X315" i="2"/>
  <c r="X313" i="2"/>
  <c r="X316" i="2"/>
  <c r="X311" i="2"/>
  <c r="X317" i="2"/>
  <c r="X407" i="2"/>
  <c r="H289" i="2"/>
  <c r="L286" i="2"/>
  <c r="H439" i="2"/>
  <c r="L433" i="2"/>
  <c r="L431" i="2"/>
  <c r="L282" i="2"/>
  <c r="T319" i="2"/>
  <c r="E349" i="2"/>
  <c r="L359" i="2"/>
  <c r="L358" i="2"/>
  <c r="L356" i="2"/>
  <c r="L363" i="2"/>
  <c r="E409" i="2"/>
  <c r="X448" i="2"/>
  <c r="X446" i="2"/>
  <c r="L436" i="2"/>
  <c r="X347" i="2"/>
  <c r="L437" i="2"/>
  <c r="L403" i="2"/>
  <c r="L328" i="2"/>
  <c r="E379" i="2"/>
  <c r="L317" i="2"/>
  <c r="L432" i="2"/>
  <c r="L316" i="2"/>
  <c r="L284" i="2"/>
  <c r="Q379" i="2"/>
  <c r="Q349" i="2"/>
  <c r="T349" i="2"/>
  <c r="L285" i="2"/>
  <c r="H349" i="2"/>
  <c r="X408" i="2"/>
  <c r="X406" i="2"/>
  <c r="Q409" i="2"/>
  <c r="X402" i="2"/>
  <c r="X404" i="2"/>
  <c r="T409" i="2"/>
  <c r="X405" i="2"/>
  <c r="L345" i="2"/>
  <c r="E439" i="2"/>
  <c r="X373" i="2"/>
  <c r="L312" i="2"/>
  <c r="L404" i="2"/>
  <c r="L378" i="2"/>
  <c r="L287" i="2"/>
  <c r="L435" i="2"/>
  <c r="L375" i="2"/>
  <c r="L313" i="2"/>
  <c r="L343" i="2"/>
  <c r="L348" i="2"/>
  <c r="L393" i="2"/>
  <c r="E394" i="2"/>
  <c r="L387" i="2"/>
  <c r="L389" i="2"/>
  <c r="L391" i="2"/>
  <c r="L390" i="2"/>
  <c r="X377" i="2"/>
  <c r="X372" i="2"/>
  <c r="L434" i="2"/>
  <c r="X285" i="2"/>
  <c r="T334" i="2"/>
  <c r="T424" i="2"/>
  <c r="X437" i="2"/>
  <c r="X435" i="2"/>
  <c r="X433" i="2"/>
  <c r="X431" i="2"/>
  <c r="T439" i="2"/>
  <c r="X436" i="2"/>
  <c r="X438" i="2"/>
  <c r="X318" i="2"/>
  <c r="L405" i="2"/>
  <c r="E319" i="2"/>
  <c r="L407" i="2"/>
  <c r="L281" i="2"/>
  <c r="X401" i="2"/>
  <c r="T379" i="2"/>
  <c r="X389" i="2"/>
  <c r="L373" i="2"/>
  <c r="X330" i="2"/>
  <c r="X283" i="2"/>
  <c r="L374" i="2"/>
  <c r="L347" i="2"/>
  <c r="X391" i="2"/>
  <c r="E454" i="2"/>
  <c r="L453" i="2"/>
  <c r="L451" i="2"/>
  <c r="L449" i="2"/>
  <c r="L447" i="2"/>
  <c r="L450" i="2"/>
  <c r="H454" i="2"/>
  <c r="X363" i="2"/>
  <c r="X359" i="2"/>
  <c r="L357" i="2"/>
  <c r="L302" i="2"/>
  <c r="L296" i="2"/>
  <c r="L303" i="2"/>
  <c r="E304" i="2"/>
  <c r="L300" i="2"/>
  <c r="L298" i="2"/>
  <c r="X358" i="2"/>
  <c r="L422" i="2"/>
  <c r="L420" i="2"/>
  <c r="L418" i="2"/>
  <c r="L416" i="2"/>
  <c r="L372" i="2"/>
  <c r="L341" i="2"/>
  <c r="L401" i="2"/>
  <c r="X392" i="2"/>
  <c r="X483" i="2" l="1"/>
  <c r="L500" i="2"/>
  <c r="L497" i="2"/>
  <c r="L498" i="2"/>
  <c r="L499" i="2"/>
  <c r="H504" i="2"/>
  <c r="L503" i="2"/>
  <c r="L501" i="2"/>
  <c r="E504" i="2"/>
  <c r="L496" i="2"/>
  <c r="X482" i="2"/>
  <c r="Q489" i="2"/>
  <c r="X484" i="2"/>
  <c r="X498" i="2"/>
  <c r="X499" i="2"/>
  <c r="X500" i="2"/>
  <c r="X497" i="2"/>
  <c r="X501" i="2"/>
  <c r="X496" i="2"/>
  <c r="Q504" i="2"/>
  <c r="L485" i="2"/>
  <c r="X487" i="2"/>
  <c r="X485" i="2"/>
  <c r="X502" i="2"/>
  <c r="L483" i="2"/>
  <c r="X481" i="2"/>
  <c r="X486" i="2"/>
  <c r="T504" i="2"/>
  <c r="X503" i="2"/>
  <c r="L486" i="2"/>
  <c r="E489" i="2"/>
  <c r="X488" i="2"/>
  <c r="L481" i="2"/>
  <c r="L484" i="2"/>
  <c r="L488" i="2"/>
  <c r="L482" i="2"/>
  <c r="L487" i="2"/>
  <c r="M153" i="3" l="1"/>
  <c r="N147" i="3" s="1"/>
  <c r="L151" i="3"/>
  <c r="F153" i="3"/>
  <c r="G150" i="3" s="1"/>
  <c r="E151" i="3"/>
  <c r="G69" i="3"/>
  <c r="I68" i="3" s="1"/>
  <c r="D69" i="3"/>
  <c r="F68" i="3" s="1"/>
  <c r="J68" i="3"/>
  <c r="H68" i="3" s="1"/>
  <c r="J67" i="3"/>
  <c r="H67" i="3" s="1"/>
  <c r="N149" i="3" l="1"/>
  <c r="N152" i="3"/>
  <c r="L148" i="3"/>
  <c r="L152" i="3"/>
  <c r="N150" i="3"/>
  <c r="N151" i="3"/>
  <c r="N148" i="3"/>
  <c r="L150" i="3"/>
  <c r="G152" i="3"/>
  <c r="E68" i="3"/>
  <c r="G147" i="3"/>
  <c r="L147" i="3"/>
  <c r="L149" i="3"/>
  <c r="G149" i="3"/>
  <c r="E67" i="3"/>
  <c r="G148" i="3"/>
  <c r="I67" i="3"/>
  <c r="G151" i="3"/>
  <c r="E147" i="3"/>
  <c r="E148" i="3"/>
  <c r="E149" i="3"/>
  <c r="E150" i="3"/>
  <c r="E152" i="3"/>
  <c r="J69" i="3"/>
  <c r="F67" i="3"/>
  <c r="L68" i="3" l="1"/>
  <c r="H69" i="3"/>
  <c r="L67" i="3"/>
  <c r="E69" i="3"/>
  <c r="E527" i="2"/>
  <c r="E270" i="2"/>
  <c r="F264" i="2" s="1"/>
  <c r="S246" i="2"/>
  <c r="P246" i="2"/>
  <c r="G246" i="2"/>
  <c r="D246" i="2"/>
  <c r="S245" i="2"/>
  <c r="P245" i="2"/>
  <c r="G245" i="2"/>
  <c r="D245" i="2"/>
  <c r="S244" i="2"/>
  <c r="P244" i="2"/>
  <c r="G244" i="2"/>
  <c r="D244" i="2"/>
  <c r="S243" i="2"/>
  <c r="P243" i="2"/>
  <c r="G243" i="2"/>
  <c r="D243" i="2"/>
  <c r="S242" i="2"/>
  <c r="P242" i="2"/>
  <c r="G242" i="2"/>
  <c r="D242" i="2"/>
  <c r="S241" i="2"/>
  <c r="P241" i="2"/>
  <c r="G241" i="2"/>
  <c r="D241" i="2"/>
  <c r="S240" i="2"/>
  <c r="P240" i="2"/>
  <c r="G240" i="2"/>
  <c r="D240" i="2"/>
  <c r="S239" i="2"/>
  <c r="P239" i="2"/>
  <c r="G239" i="2"/>
  <c r="S231" i="2"/>
  <c r="P231" i="2"/>
  <c r="G231" i="2"/>
  <c r="D231" i="2"/>
  <c r="S230" i="2"/>
  <c r="P230" i="2"/>
  <c r="G230" i="2"/>
  <c r="D230" i="2"/>
  <c r="S229" i="2"/>
  <c r="P229" i="2"/>
  <c r="G229" i="2"/>
  <c r="D229" i="2"/>
  <c r="S228" i="2"/>
  <c r="P228" i="2"/>
  <c r="G228" i="2"/>
  <c r="D228" i="2"/>
  <c r="S227" i="2"/>
  <c r="P227" i="2"/>
  <c r="G227" i="2"/>
  <c r="D227" i="2"/>
  <c r="S226" i="2"/>
  <c r="P226" i="2"/>
  <c r="G226" i="2"/>
  <c r="D226" i="2"/>
  <c r="S225" i="2"/>
  <c r="P225" i="2"/>
  <c r="G225" i="2"/>
  <c r="D225" i="2"/>
  <c r="S224" i="2"/>
  <c r="P224" i="2"/>
  <c r="G224" i="2"/>
  <c r="S197" i="2"/>
  <c r="P197" i="2"/>
  <c r="R193" i="2" s="1"/>
  <c r="G197" i="2"/>
  <c r="D197" i="2"/>
  <c r="F193" i="2" s="1"/>
  <c r="V196" i="2"/>
  <c r="J196" i="2"/>
  <c r="H196" i="2" s="1"/>
  <c r="V195" i="2"/>
  <c r="J195" i="2"/>
  <c r="V194" i="2"/>
  <c r="Q194" i="2" s="1"/>
  <c r="J194" i="2"/>
  <c r="V193" i="2"/>
  <c r="J193" i="2"/>
  <c r="E193" i="2" s="1"/>
  <c r="V192" i="2"/>
  <c r="Q192" i="2" s="1"/>
  <c r="J192" i="2"/>
  <c r="V191" i="2"/>
  <c r="Q191" i="2" s="1"/>
  <c r="J191" i="2"/>
  <c r="V190" i="2"/>
  <c r="Q190" i="2" s="1"/>
  <c r="J190" i="2"/>
  <c r="H190" i="2" s="1"/>
  <c r="V189" i="2"/>
  <c r="T189" i="2" s="1"/>
  <c r="J189" i="2"/>
  <c r="S182" i="2"/>
  <c r="U175" i="2" s="1"/>
  <c r="P182" i="2"/>
  <c r="R177" i="2" s="1"/>
  <c r="G182" i="2"/>
  <c r="I176" i="2" s="1"/>
  <c r="D182" i="2"/>
  <c r="F174" i="2" s="1"/>
  <c r="V181" i="2"/>
  <c r="T181" i="2" s="1"/>
  <c r="J181" i="2"/>
  <c r="V180" i="2"/>
  <c r="Q180" i="2" s="1"/>
  <c r="J180" i="2"/>
  <c r="H180" i="2" s="1"/>
  <c r="V179" i="2"/>
  <c r="J179" i="2"/>
  <c r="H179" i="2" s="1"/>
  <c r="V178" i="2"/>
  <c r="Q178" i="2" s="1"/>
  <c r="J178" i="2"/>
  <c r="V177" i="2"/>
  <c r="T177" i="2" s="1"/>
  <c r="J177" i="2"/>
  <c r="E177" i="2" s="1"/>
  <c r="V176" i="2"/>
  <c r="J176" i="2"/>
  <c r="E176" i="2" s="1"/>
  <c r="V175" i="2"/>
  <c r="J175" i="2"/>
  <c r="E175" i="2" s="1"/>
  <c r="V174" i="2"/>
  <c r="J174" i="2"/>
  <c r="S167" i="2"/>
  <c r="U160" i="2" s="1"/>
  <c r="P167" i="2"/>
  <c r="R159" i="2" s="1"/>
  <c r="G167" i="2"/>
  <c r="I165" i="2" s="1"/>
  <c r="D167" i="2"/>
  <c r="F160" i="2" s="1"/>
  <c r="V166" i="2"/>
  <c r="T166" i="2" s="1"/>
  <c r="J166" i="2"/>
  <c r="H166" i="2" s="1"/>
  <c r="V165" i="2"/>
  <c r="Q165" i="2" s="1"/>
  <c r="J165" i="2"/>
  <c r="V164" i="2"/>
  <c r="Q164" i="2" s="1"/>
  <c r="J164" i="2"/>
  <c r="H164" i="2" s="1"/>
  <c r="V163" i="2"/>
  <c r="Q163" i="2" s="1"/>
  <c r="J163" i="2"/>
  <c r="V162" i="2"/>
  <c r="J162" i="2"/>
  <c r="V161" i="2"/>
  <c r="T161" i="2" s="1"/>
  <c r="J161" i="2"/>
  <c r="V160" i="2"/>
  <c r="Q160" i="2" s="1"/>
  <c r="J160" i="2"/>
  <c r="E160" i="2" s="1"/>
  <c r="V159" i="2"/>
  <c r="T159" i="2" s="1"/>
  <c r="J159" i="2"/>
  <c r="H159" i="2" s="1"/>
  <c r="S152" i="2"/>
  <c r="U151" i="2" s="1"/>
  <c r="P152" i="2"/>
  <c r="R148" i="2" s="1"/>
  <c r="G152" i="2"/>
  <c r="I147" i="2" s="1"/>
  <c r="D152" i="2"/>
  <c r="F145" i="2" s="1"/>
  <c r="V151" i="2"/>
  <c r="J151" i="2"/>
  <c r="V150" i="2"/>
  <c r="J150" i="2"/>
  <c r="H150" i="2" s="1"/>
  <c r="V149" i="2"/>
  <c r="T149" i="2" s="1"/>
  <c r="J149" i="2"/>
  <c r="E149" i="2" s="1"/>
  <c r="V148" i="2"/>
  <c r="Q148" i="2" s="1"/>
  <c r="J148" i="2"/>
  <c r="H148" i="2" s="1"/>
  <c r="V147" i="2"/>
  <c r="Q147" i="2" s="1"/>
  <c r="J147" i="2"/>
  <c r="V146" i="2"/>
  <c r="Q146" i="2" s="1"/>
  <c r="J146" i="2"/>
  <c r="V145" i="2"/>
  <c r="T145" i="2" s="1"/>
  <c r="J145" i="2"/>
  <c r="V144" i="2"/>
  <c r="T144" i="2" s="1"/>
  <c r="J144" i="2"/>
  <c r="H144" i="2" s="1"/>
  <c r="S137" i="2"/>
  <c r="U131" i="2" s="1"/>
  <c r="P137" i="2"/>
  <c r="R131" i="2" s="1"/>
  <c r="G137" i="2"/>
  <c r="I132" i="2" s="1"/>
  <c r="D137" i="2"/>
  <c r="F129" i="2" s="1"/>
  <c r="V136" i="2"/>
  <c r="J136" i="2"/>
  <c r="V135" i="2"/>
  <c r="Q135" i="2" s="1"/>
  <c r="J135" i="2"/>
  <c r="H135" i="2" s="1"/>
  <c r="V134" i="2"/>
  <c r="Q134" i="2" s="1"/>
  <c r="J134" i="2"/>
  <c r="H134" i="2" s="1"/>
  <c r="V133" i="2"/>
  <c r="Q133" i="2" s="1"/>
  <c r="J133" i="2"/>
  <c r="V132" i="2"/>
  <c r="Q132" i="2" s="1"/>
  <c r="J132" i="2"/>
  <c r="E132" i="2" s="1"/>
  <c r="V131" i="2"/>
  <c r="T131" i="2" s="1"/>
  <c r="J131" i="2"/>
  <c r="H131" i="2" s="1"/>
  <c r="V130" i="2"/>
  <c r="T130" i="2" s="1"/>
  <c r="J130" i="2"/>
  <c r="E130" i="2" s="1"/>
  <c r="V129" i="2"/>
  <c r="J129" i="2"/>
  <c r="S122" i="2"/>
  <c r="U118" i="2" s="1"/>
  <c r="P122" i="2"/>
  <c r="R117" i="2" s="1"/>
  <c r="G122" i="2"/>
  <c r="I120" i="2" s="1"/>
  <c r="D122" i="2"/>
  <c r="F118" i="2" s="1"/>
  <c r="V121" i="2"/>
  <c r="T121" i="2" s="1"/>
  <c r="J121" i="2"/>
  <c r="E121" i="2" s="1"/>
  <c r="V120" i="2"/>
  <c r="T120" i="2" s="1"/>
  <c r="J120" i="2"/>
  <c r="E120" i="2" s="1"/>
  <c r="V119" i="2"/>
  <c r="Q119" i="2" s="1"/>
  <c r="J119" i="2"/>
  <c r="E119" i="2" s="1"/>
  <c r="V118" i="2"/>
  <c r="J118" i="2"/>
  <c r="H118" i="2" s="1"/>
  <c r="V117" i="2"/>
  <c r="J117" i="2"/>
  <c r="E117" i="2" s="1"/>
  <c r="V116" i="2"/>
  <c r="J116" i="2"/>
  <c r="H116" i="2" s="1"/>
  <c r="V115" i="2"/>
  <c r="J115" i="2"/>
  <c r="V114" i="2"/>
  <c r="Q114" i="2" s="1"/>
  <c r="J114" i="2"/>
  <c r="E114" i="2" s="1"/>
  <c r="S107" i="2"/>
  <c r="U104" i="2" s="1"/>
  <c r="P107" i="2"/>
  <c r="R106" i="2" s="1"/>
  <c r="G107" i="2"/>
  <c r="D107" i="2"/>
  <c r="V106" i="2"/>
  <c r="J106" i="2"/>
  <c r="E106" i="2" s="1"/>
  <c r="V105" i="2"/>
  <c r="T105" i="2" s="1"/>
  <c r="J105" i="2"/>
  <c r="V104" i="2"/>
  <c r="J104" i="2"/>
  <c r="H104" i="2" s="1"/>
  <c r="V103" i="2"/>
  <c r="J103" i="2"/>
  <c r="H103" i="2" s="1"/>
  <c r="V102" i="2"/>
  <c r="Q102" i="2" s="1"/>
  <c r="J102" i="2"/>
  <c r="V101" i="2"/>
  <c r="T101" i="2" s="1"/>
  <c r="J101" i="2"/>
  <c r="V100" i="2"/>
  <c r="J100" i="2"/>
  <c r="V99" i="2"/>
  <c r="T99" i="2" s="1"/>
  <c r="J99" i="2"/>
  <c r="S92" i="2"/>
  <c r="P92" i="2"/>
  <c r="R85" i="2" s="1"/>
  <c r="G92" i="2"/>
  <c r="I91" i="2" s="1"/>
  <c r="D92" i="2"/>
  <c r="F88" i="2" s="1"/>
  <c r="V91" i="2"/>
  <c r="T91" i="2" s="1"/>
  <c r="J91" i="2"/>
  <c r="E91" i="2" s="1"/>
  <c r="V90" i="2"/>
  <c r="J90" i="2"/>
  <c r="E90" i="2" s="1"/>
  <c r="V89" i="2"/>
  <c r="Q89" i="2" s="1"/>
  <c r="J89" i="2"/>
  <c r="H89" i="2" s="1"/>
  <c r="V88" i="2"/>
  <c r="J88" i="2"/>
  <c r="V87" i="2"/>
  <c r="T87" i="2" s="1"/>
  <c r="J87" i="2"/>
  <c r="V86" i="2"/>
  <c r="J86" i="2"/>
  <c r="E86" i="2" s="1"/>
  <c r="V85" i="2"/>
  <c r="T85" i="2" s="1"/>
  <c r="J85" i="2"/>
  <c r="E85" i="2" s="1"/>
  <c r="V84" i="2"/>
  <c r="J84" i="2"/>
  <c r="E84" i="2" s="1"/>
  <c r="S77" i="2"/>
  <c r="P77" i="2"/>
  <c r="R74" i="2" s="1"/>
  <c r="G77" i="2"/>
  <c r="I69" i="2" s="1"/>
  <c r="D77" i="2"/>
  <c r="F72" i="2" s="1"/>
  <c r="V76" i="2"/>
  <c r="Q76" i="2" s="1"/>
  <c r="J76" i="2"/>
  <c r="V75" i="2"/>
  <c r="Q75" i="2" s="1"/>
  <c r="J75" i="2"/>
  <c r="V74" i="2"/>
  <c r="Q74" i="2" s="1"/>
  <c r="J74" i="2"/>
  <c r="E74" i="2" s="1"/>
  <c r="V73" i="2"/>
  <c r="T73" i="2" s="1"/>
  <c r="J73" i="2"/>
  <c r="V72" i="2"/>
  <c r="Q72" i="2" s="1"/>
  <c r="J72" i="2"/>
  <c r="V71" i="2"/>
  <c r="T71" i="2" s="1"/>
  <c r="J71" i="2"/>
  <c r="V70" i="2"/>
  <c r="T70" i="2" s="1"/>
  <c r="J70" i="2"/>
  <c r="V69" i="2"/>
  <c r="T69" i="2" s="1"/>
  <c r="J69" i="2"/>
  <c r="S62" i="2"/>
  <c r="U59" i="2" s="1"/>
  <c r="P62" i="2"/>
  <c r="R54" i="2" s="1"/>
  <c r="G62" i="2"/>
  <c r="I54" i="2" s="1"/>
  <c r="D62" i="2"/>
  <c r="F58" i="2" s="1"/>
  <c r="V61" i="2"/>
  <c r="J61" i="2"/>
  <c r="V60" i="2"/>
  <c r="T60" i="2" s="1"/>
  <c r="J60" i="2"/>
  <c r="V59" i="2"/>
  <c r="J59" i="2"/>
  <c r="E59" i="2" s="1"/>
  <c r="V58" i="2"/>
  <c r="T58" i="2" s="1"/>
  <c r="J58" i="2"/>
  <c r="E58" i="2" s="1"/>
  <c r="V57" i="2"/>
  <c r="J57" i="2"/>
  <c r="E57" i="2" s="1"/>
  <c r="V56" i="2"/>
  <c r="Q56" i="2" s="1"/>
  <c r="J56" i="2"/>
  <c r="H56" i="2" s="1"/>
  <c r="V55" i="2"/>
  <c r="J55" i="2"/>
  <c r="E55" i="2" s="1"/>
  <c r="V54" i="2"/>
  <c r="T54" i="2" s="1"/>
  <c r="J54" i="2"/>
  <c r="E54" i="2" s="1"/>
  <c r="S47" i="2"/>
  <c r="U45" i="2" s="1"/>
  <c r="P47" i="2"/>
  <c r="R43" i="2" s="1"/>
  <c r="G47" i="2"/>
  <c r="I42" i="2" s="1"/>
  <c r="D47" i="2"/>
  <c r="F45" i="2" s="1"/>
  <c r="V46" i="2"/>
  <c r="Q46" i="2" s="1"/>
  <c r="J46" i="2"/>
  <c r="V45" i="2"/>
  <c r="Q45" i="2" s="1"/>
  <c r="J45" i="2"/>
  <c r="V44" i="2"/>
  <c r="T44" i="2" s="1"/>
  <c r="J44" i="2"/>
  <c r="V43" i="2"/>
  <c r="Q43" i="2" s="1"/>
  <c r="J43" i="2"/>
  <c r="E43" i="2" s="1"/>
  <c r="V42" i="2"/>
  <c r="T42" i="2" s="1"/>
  <c r="J42" i="2"/>
  <c r="V41" i="2"/>
  <c r="Q41" i="2" s="1"/>
  <c r="J41" i="2"/>
  <c r="E41" i="2" s="1"/>
  <c r="V40" i="2"/>
  <c r="Q40" i="2" s="1"/>
  <c r="J40" i="2"/>
  <c r="V39" i="2"/>
  <c r="Q39" i="2" s="1"/>
  <c r="J39" i="2"/>
  <c r="E39" i="2" s="1"/>
  <c r="S32" i="2"/>
  <c r="U27" i="2" s="1"/>
  <c r="P32" i="2"/>
  <c r="R29" i="2" s="1"/>
  <c r="G32" i="2"/>
  <c r="I24" i="2" s="1"/>
  <c r="D32" i="2"/>
  <c r="F26" i="2" s="1"/>
  <c r="V31" i="2"/>
  <c r="Q31" i="2" s="1"/>
  <c r="J31" i="2"/>
  <c r="H31" i="2" s="1"/>
  <c r="V30" i="2"/>
  <c r="J30" i="2"/>
  <c r="V29" i="2"/>
  <c r="Q29" i="2" s="1"/>
  <c r="J29" i="2"/>
  <c r="V28" i="2"/>
  <c r="J28" i="2"/>
  <c r="E28" i="2" s="1"/>
  <c r="V27" i="2"/>
  <c r="Q27" i="2" s="1"/>
  <c r="J27" i="2"/>
  <c r="E27" i="2" s="1"/>
  <c r="V26" i="2"/>
  <c r="J26" i="2"/>
  <c r="E26" i="2" s="1"/>
  <c r="V25" i="2"/>
  <c r="Q25" i="2" s="1"/>
  <c r="J25" i="2"/>
  <c r="H25" i="2" s="1"/>
  <c r="V24" i="2"/>
  <c r="J24" i="2"/>
  <c r="D14" i="2"/>
  <c r="E12" i="2" s="1"/>
  <c r="E180" i="2" l="1"/>
  <c r="V224" i="2"/>
  <c r="T224" i="2" s="1"/>
  <c r="V226" i="2"/>
  <c r="T226" i="2" s="1"/>
  <c r="T194" i="2"/>
  <c r="V239" i="2"/>
  <c r="Q239" i="2" s="1"/>
  <c r="Q120" i="2"/>
  <c r="H117" i="2"/>
  <c r="H74" i="2"/>
  <c r="V243" i="2"/>
  <c r="T243" i="2" s="1"/>
  <c r="F59" i="2"/>
  <c r="T40" i="2"/>
  <c r="H57" i="2"/>
  <c r="I59" i="2"/>
  <c r="Q181" i="2"/>
  <c r="R189" i="2"/>
  <c r="T39" i="2"/>
  <c r="H91" i="2"/>
  <c r="F177" i="2"/>
  <c r="T76" i="2"/>
  <c r="E89" i="2"/>
  <c r="U166" i="2"/>
  <c r="F175" i="2"/>
  <c r="J224" i="2"/>
  <c r="H224" i="2" s="1"/>
  <c r="U164" i="2"/>
  <c r="F179" i="2"/>
  <c r="I28" i="2"/>
  <c r="I75" i="2"/>
  <c r="F116" i="2"/>
  <c r="T135" i="2"/>
  <c r="Q44" i="2"/>
  <c r="F70" i="2"/>
  <c r="I84" i="2"/>
  <c r="Q87" i="2"/>
  <c r="H90" i="2"/>
  <c r="Q121" i="2"/>
  <c r="F130" i="2"/>
  <c r="T133" i="2"/>
  <c r="U30" i="2"/>
  <c r="F54" i="2"/>
  <c r="Q71" i="2"/>
  <c r="R39" i="2"/>
  <c r="I55" i="2"/>
  <c r="H58" i="2"/>
  <c r="Q69" i="2"/>
  <c r="T89" i="2"/>
  <c r="H27" i="2"/>
  <c r="I30" i="2"/>
  <c r="I44" i="2"/>
  <c r="Q73" i="2"/>
  <c r="T75" i="2"/>
  <c r="F146" i="2"/>
  <c r="H149" i="2"/>
  <c r="R160" i="2"/>
  <c r="H175" i="2"/>
  <c r="F86" i="2"/>
  <c r="H41" i="2"/>
  <c r="F84" i="2"/>
  <c r="T164" i="2"/>
  <c r="J230" i="2"/>
  <c r="E230" i="2" s="1"/>
  <c r="J245" i="2"/>
  <c r="H245" i="2" s="1"/>
  <c r="I74" i="2"/>
  <c r="I159" i="2"/>
  <c r="I45" i="2"/>
  <c r="I72" i="2"/>
  <c r="U114" i="2"/>
  <c r="V228" i="2"/>
  <c r="T228" i="2" s="1"/>
  <c r="I70" i="2"/>
  <c r="R102" i="2"/>
  <c r="E148" i="2"/>
  <c r="Q159" i="2"/>
  <c r="J227" i="2"/>
  <c r="H227" i="2" s="1"/>
  <c r="J240" i="2"/>
  <c r="H240" i="2" s="1"/>
  <c r="U102" i="2"/>
  <c r="V231" i="2"/>
  <c r="T231" i="2" s="1"/>
  <c r="T46" i="2"/>
  <c r="Q105" i="2"/>
  <c r="H130" i="2"/>
  <c r="R135" i="2"/>
  <c r="I178" i="2"/>
  <c r="T191" i="2"/>
  <c r="R76" i="2"/>
  <c r="U29" i="2"/>
  <c r="R133" i="2"/>
  <c r="U25" i="2"/>
  <c r="U103" i="2"/>
  <c r="R70" i="2"/>
  <c r="Q60" i="2"/>
  <c r="F166" i="2"/>
  <c r="R195" i="2"/>
  <c r="U31" i="2"/>
  <c r="R100" i="2"/>
  <c r="F43" i="2"/>
  <c r="I43" i="2"/>
  <c r="I85" i="2"/>
  <c r="Q131" i="2"/>
  <c r="E25" i="2"/>
  <c r="U58" i="2"/>
  <c r="R104" i="2"/>
  <c r="E116" i="2"/>
  <c r="U129" i="2"/>
  <c r="V229" i="2"/>
  <c r="Q229" i="2" s="1"/>
  <c r="E13" i="2"/>
  <c r="E14" i="2" s="1"/>
  <c r="T25" i="2"/>
  <c r="T27" i="2"/>
  <c r="T29" i="2"/>
  <c r="R42" i="2"/>
  <c r="R45" i="2"/>
  <c r="R58" i="2"/>
  <c r="I71" i="2"/>
  <c r="I73" i="2"/>
  <c r="T74" i="2"/>
  <c r="I76" i="2"/>
  <c r="Q85" i="2"/>
  <c r="F90" i="2"/>
  <c r="U101" i="2"/>
  <c r="U106" i="2"/>
  <c r="T114" i="2"/>
  <c r="I121" i="2"/>
  <c r="U147" i="2"/>
  <c r="R164" i="2"/>
  <c r="T178" i="2"/>
  <c r="F181" i="2"/>
  <c r="T190" i="2"/>
  <c r="H193" i="2"/>
  <c r="V240" i="2"/>
  <c r="T240" i="2" s="1"/>
  <c r="V244" i="2"/>
  <c r="T244" i="2" s="1"/>
  <c r="R41" i="2"/>
  <c r="H43" i="2"/>
  <c r="R44" i="2"/>
  <c r="E56" i="2"/>
  <c r="F69" i="2"/>
  <c r="U100" i="2"/>
  <c r="E104" i="2"/>
  <c r="U133" i="2"/>
  <c r="U135" i="2"/>
  <c r="T160" i="2"/>
  <c r="R163" i="2"/>
  <c r="E196" i="2"/>
  <c r="R60" i="2"/>
  <c r="U24" i="2"/>
  <c r="U28" i="2"/>
  <c r="T41" i="2"/>
  <c r="R46" i="2"/>
  <c r="H54" i="2"/>
  <c r="H59" i="2"/>
  <c r="F74" i="2"/>
  <c r="T102" i="2"/>
  <c r="U105" i="2"/>
  <c r="R144" i="2"/>
  <c r="R146" i="2"/>
  <c r="T163" i="2"/>
  <c r="F178" i="2"/>
  <c r="R194" i="2"/>
  <c r="F85" i="2"/>
  <c r="Q101" i="2"/>
  <c r="R40" i="2"/>
  <c r="F91" i="2"/>
  <c r="R56" i="2"/>
  <c r="U132" i="2"/>
  <c r="F176" i="2"/>
  <c r="P232" i="2"/>
  <c r="R225" i="2" s="1"/>
  <c r="J226" i="2"/>
  <c r="E226" i="2" s="1"/>
  <c r="E31" i="2"/>
  <c r="H39" i="2"/>
  <c r="Q42" i="2"/>
  <c r="T56" i="2"/>
  <c r="Q58" i="2"/>
  <c r="F71" i="2"/>
  <c r="F76" i="2"/>
  <c r="U99" i="2"/>
  <c r="H121" i="2"/>
  <c r="U130" i="2"/>
  <c r="E135" i="2"/>
  <c r="T147" i="2"/>
  <c r="I149" i="2"/>
  <c r="R190" i="2"/>
  <c r="J244" i="2"/>
  <c r="H244" i="2" s="1"/>
  <c r="E174" i="2"/>
  <c r="H174" i="2"/>
  <c r="F195" i="2"/>
  <c r="F189" i="2"/>
  <c r="J229" i="2"/>
  <c r="E229" i="2" s="1"/>
  <c r="E29" i="2"/>
  <c r="H29" i="2"/>
  <c r="I194" i="2"/>
  <c r="I190" i="2"/>
  <c r="I196" i="2"/>
  <c r="I191" i="2"/>
  <c r="I195" i="2"/>
  <c r="I189" i="2"/>
  <c r="F27" i="2"/>
  <c r="H87" i="2"/>
  <c r="E87" i="2"/>
  <c r="I89" i="2"/>
  <c r="I90" i="2"/>
  <c r="I87" i="2"/>
  <c r="R114" i="2"/>
  <c r="R118" i="2"/>
  <c r="Q136" i="2"/>
  <c r="T136" i="2"/>
  <c r="R166" i="2"/>
  <c r="R162" i="2"/>
  <c r="H177" i="2"/>
  <c r="V225" i="2"/>
  <c r="T225" i="2" s="1"/>
  <c r="E30" i="2"/>
  <c r="H30" i="2"/>
  <c r="U177" i="2"/>
  <c r="U176" i="2"/>
  <c r="U181" i="2"/>
  <c r="U178" i="2"/>
  <c r="U180" i="2"/>
  <c r="F101" i="2"/>
  <c r="F106" i="2"/>
  <c r="E151" i="2"/>
  <c r="H151" i="2"/>
  <c r="E101" i="2"/>
  <c r="H101" i="2"/>
  <c r="R136" i="2"/>
  <c r="R130" i="2"/>
  <c r="R129" i="2"/>
  <c r="U179" i="2"/>
  <c r="I193" i="2"/>
  <c r="S232" i="2"/>
  <c r="U225" i="2" s="1"/>
  <c r="V230" i="2"/>
  <c r="T230" i="2" s="1"/>
  <c r="F269" i="2"/>
  <c r="F265" i="2"/>
  <c r="F267" i="2"/>
  <c r="F268" i="2"/>
  <c r="E45" i="2"/>
  <c r="H45" i="2"/>
  <c r="R75" i="2"/>
  <c r="I86" i="2"/>
  <c r="I88" i="2"/>
  <c r="F103" i="2"/>
  <c r="T115" i="2"/>
  <c r="Q115" i="2"/>
  <c r="R132" i="2"/>
  <c r="E150" i="2"/>
  <c r="F151" i="2"/>
  <c r="F147" i="2"/>
  <c r="F144" i="2"/>
  <c r="F148" i="2"/>
  <c r="E161" i="2"/>
  <c r="H161" i="2"/>
  <c r="J225" i="2"/>
  <c r="H225" i="2" s="1"/>
  <c r="J228" i="2"/>
  <c r="E228" i="2" s="1"/>
  <c r="F29" i="2"/>
  <c r="F30" i="2"/>
  <c r="F24" i="2"/>
  <c r="F25" i="2"/>
  <c r="F31" i="2"/>
  <c r="F28" i="2"/>
  <c r="U74" i="2"/>
  <c r="U70" i="2"/>
  <c r="U76" i="2"/>
  <c r="F136" i="2"/>
  <c r="F134" i="2"/>
  <c r="F133" i="2"/>
  <c r="F135" i="2"/>
  <c r="F132" i="2"/>
  <c r="Q175" i="2"/>
  <c r="T175" i="2"/>
  <c r="R87" i="2"/>
  <c r="R119" i="2"/>
  <c r="R116" i="2"/>
  <c r="R121" i="2"/>
  <c r="R120" i="2"/>
  <c r="R115" i="2"/>
  <c r="H189" i="2"/>
  <c r="E189" i="2"/>
  <c r="E70" i="2"/>
  <c r="H70" i="2"/>
  <c r="U174" i="2"/>
  <c r="H195" i="2"/>
  <c r="E195" i="2"/>
  <c r="F526" i="2"/>
  <c r="F521" i="2"/>
  <c r="H28" i="2"/>
  <c r="T31" i="2"/>
  <c r="F56" i="2"/>
  <c r="F60" i="2"/>
  <c r="F61" i="2"/>
  <c r="R69" i="2"/>
  <c r="H72" i="2"/>
  <c r="E72" i="2"/>
  <c r="E88" i="2"/>
  <c r="H88" i="2"/>
  <c r="F100" i="2"/>
  <c r="H120" i="2"/>
  <c r="R134" i="2"/>
  <c r="F150" i="2"/>
  <c r="R161" i="2"/>
  <c r="R165" i="2"/>
  <c r="I192" i="2"/>
  <c r="V227" i="2"/>
  <c r="J231" i="2"/>
  <c r="E231" i="2" s="1"/>
  <c r="E76" i="2"/>
  <c r="H76" i="2"/>
  <c r="U85" i="2"/>
  <c r="U87" i="2"/>
  <c r="Q162" i="2"/>
  <c r="T162" i="2"/>
  <c r="F104" i="2"/>
  <c r="U120" i="2"/>
  <c r="U116" i="2"/>
  <c r="E61" i="2"/>
  <c r="H61" i="2"/>
  <c r="E24" i="2"/>
  <c r="H24" i="2"/>
  <c r="F57" i="2"/>
  <c r="E60" i="2"/>
  <c r="H60" i="2"/>
  <c r="I57" i="2"/>
  <c r="I61" i="2"/>
  <c r="H85" i="2"/>
  <c r="T129" i="2"/>
  <c r="Q129" i="2"/>
  <c r="T134" i="2"/>
  <c r="H160" i="2"/>
  <c r="T165" i="2"/>
  <c r="J182" i="2"/>
  <c r="L174" i="2" s="1"/>
  <c r="G232" i="2"/>
  <c r="I231" i="2" s="1"/>
  <c r="F523" i="2"/>
  <c r="R191" i="2"/>
  <c r="R196" i="2"/>
  <c r="Q54" i="2"/>
  <c r="F89" i="2"/>
  <c r="Q99" i="2"/>
  <c r="E118" i="2"/>
  <c r="E134" i="2"/>
  <c r="F180" i="2"/>
  <c r="E190" i="2"/>
  <c r="R192" i="2"/>
  <c r="U26" i="2"/>
  <c r="I40" i="2"/>
  <c r="I41" i="2"/>
  <c r="T43" i="2"/>
  <c r="I46" i="2"/>
  <c r="F87" i="2"/>
  <c r="H106" i="2"/>
  <c r="Q145" i="2"/>
  <c r="Q149" i="2"/>
  <c r="E164" i="2"/>
  <c r="T192" i="2"/>
  <c r="D232" i="2"/>
  <c r="F231" i="2" s="1"/>
  <c r="H42" i="2"/>
  <c r="E42" i="2"/>
  <c r="U46" i="2"/>
  <c r="U44" i="2"/>
  <c r="U42" i="2"/>
  <c r="U40" i="2"/>
  <c r="T59" i="2"/>
  <c r="Q59" i="2"/>
  <c r="T103" i="2"/>
  <c r="Q103" i="2"/>
  <c r="T117" i="2"/>
  <c r="Q117" i="2"/>
  <c r="H129" i="2"/>
  <c r="H133" i="2"/>
  <c r="J137" i="2"/>
  <c r="L133" i="2" s="1"/>
  <c r="E146" i="2"/>
  <c r="H146" i="2"/>
  <c r="H163" i="2"/>
  <c r="E163" i="2"/>
  <c r="Q196" i="2"/>
  <c r="T196" i="2"/>
  <c r="R25" i="2"/>
  <c r="H71" i="2"/>
  <c r="E71" i="2"/>
  <c r="J77" i="2"/>
  <c r="H77" i="2" s="1"/>
  <c r="C206" i="2" s="1"/>
  <c r="Q104" i="2"/>
  <c r="I106" i="2"/>
  <c r="I104" i="2"/>
  <c r="I102" i="2"/>
  <c r="I100" i="2"/>
  <c r="I101" i="2"/>
  <c r="I105" i="2"/>
  <c r="Q118" i="2"/>
  <c r="I119" i="2"/>
  <c r="I114" i="2"/>
  <c r="I118" i="2"/>
  <c r="T179" i="2"/>
  <c r="Q179" i="2"/>
  <c r="E192" i="2"/>
  <c r="H105" i="2"/>
  <c r="E105" i="2"/>
  <c r="T116" i="2"/>
  <c r="Q116" i="2"/>
  <c r="H145" i="2"/>
  <c r="E145" i="2"/>
  <c r="E191" i="2"/>
  <c r="J197" i="2"/>
  <c r="L189" i="2" s="1"/>
  <c r="H191" i="2"/>
  <c r="V246" i="2"/>
  <c r="T193" i="2"/>
  <c r="Q193" i="2"/>
  <c r="T61" i="2"/>
  <c r="Q61" i="2"/>
  <c r="R27" i="2"/>
  <c r="F39" i="2"/>
  <c r="U41" i="2"/>
  <c r="H46" i="2"/>
  <c r="E46" i="2"/>
  <c r="U54" i="2"/>
  <c r="T55" i="2"/>
  <c r="Q55" i="2"/>
  <c r="R71" i="2"/>
  <c r="U75" i="2"/>
  <c r="U73" i="2"/>
  <c r="U71" i="2"/>
  <c r="U69" i="2"/>
  <c r="T88" i="2"/>
  <c r="Q88" i="2"/>
  <c r="R89" i="2"/>
  <c r="R91" i="2"/>
  <c r="E102" i="2"/>
  <c r="H102" i="2"/>
  <c r="T151" i="2"/>
  <c r="Q151" i="2"/>
  <c r="F165" i="2"/>
  <c r="F163" i="2"/>
  <c r="F161" i="2"/>
  <c r="F159" i="2"/>
  <c r="F162" i="2"/>
  <c r="F164" i="2"/>
  <c r="T176" i="2"/>
  <c r="Q176" i="2"/>
  <c r="R180" i="2"/>
  <c r="R178" i="2"/>
  <c r="R176" i="2"/>
  <c r="R174" i="2"/>
  <c r="R179" i="2"/>
  <c r="R175" i="2"/>
  <c r="T24" i="2"/>
  <c r="Q24" i="2"/>
  <c r="J92" i="2"/>
  <c r="U55" i="2"/>
  <c r="V62" i="2"/>
  <c r="Q62" i="2" s="1"/>
  <c r="H73" i="2"/>
  <c r="E73" i="2"/>
  <c r="Q100" i="2"/>
  <c r="T100" i="2"/>
  <c r="T28" i="2"/>
  <c r="Q28" i="2"/>
  <c r="I31" i="2"/>
  <c r="I29" i="2"/>
  <c r="I27" i="2"/>
  <c r="I25" i="2"/>
  <c r="U57" i="2"/>
  <c r="Q70" i="2"/>
  <c r="V77" i="2"/>
  <c r="Q77" i="2" s="1"/>
  <c r="R72" i="2"/>
  <c r="H75" i="2"/>
  <c r="E75" i="2"/>
  <c r="T90" i="2"/>
  <c r="Q90" i="2"/>
  <c r="U90" i="2"/>
  <c r="U88" i="2"/>
  <c r="U86" i="2"/>
  <c r="U84" i="2"/>
  <c r="E100" i="2"/>
  <c r="I103" i="2"/>
  <c r="V107" i="2"/>
  <c r="X100" i="2" s="1"/>
  <c r="I115" i="2"/>
  <c r="I117" i="2"/>
  <c r="V122" i="2"/>
  <c r="X118" i="2" s="1"/>
  <c r="Q130" i="2"/>
  <c r="V137" i="2"/>
  <c r="X135" i="2" s="1"/>
  <c r="E144" i="2"/>
  <c r="J152" i="2"/>
  <c r="L145" i="2" s="1"/>
  <c r="E159" i="2"/>
  <c r="J167" i="2"/>
  <c r="L161" i="2" s="1"/>
  <c r="I164" i="2"/>
  <c r="I161" i="2"/>
  <c r="I162" i="2"/>
  <c r="I160" i="2"/>
  <c r="I163" i="2"/>
  <c r="Q177" i="2"/>
  <c r="R181" i="2"/>
  <c r="H194" i="2"/>
  <c r="E194" i="2"/>
  <c r="U196" i="2"/>
  <c r="U194" i="2"/>
  <c r="U192" i="2"/>
  <c r="U190" i="2"/>
  <c r="U191" i="2"/>
  <c r="U195" i="2"/>
  <c r="U193" i="2"/>
  <c r="J242" i="2"/>
  <c r="H242" i="2" s="1"/>
  <c r="V245" i="2"/>
  <c r="T245" i="2" s="1"/>
  <c r="R30" i="2"/>
  <c r="R28" i="2"/>
  <c r="R26" i="2"/>
  <c r="R24" i="2"/>
  <c r="V32" i="2"/>
  <c r="X30" i="2" s="1"/>
  <c r="V92" i="2"/>
  <c r="T92" i="2" s="1"/>
  <c r="O207" i="2" s="1"/>
  <c r="T84" i="2"/>
  <c r="Q84" i="2"/>
  <c r="T26" i="2"/>
  <c r="Q26" i="2"/>
  <c r="F46" i="2"/>
  <c r="F44" i="2"/>
  <c r="F42" i="2"/>
  <c r="F40" i="2"/>
  <c r="R90" i="2"/>
  <c r="R88" i="2"/>
  <c r="R86" i="2"/>
  <c r="R84" i="2"/>
  <c r="H26" i="2"/>
  <c r="I39" i="2"/>
  <c r="H40" i="2"/>
  <c r="E40" i="2"/>
  <c r="F41" i="2"/>
  <c r="U43" i="2"/>
  <c r="F55" i="2"/>
  <c r="U56" i="2"/>
  <c r="T57" i="2"/>
  <c r="Q57" i="2"/>
  <c r="H69" i="2"/>
  <c r="E69" i="2"/>
  <c r="T72" i="2"/>
  <c r="R73" i="2"/>
  <c r="H84" i="2"/>
  <c r="U89" i="2"/>
  <c r="U91" i="2"/>
  <c r="I99" i="2"/>
  <c r="E103" i="2"/>
  <c r="T106" i="2"/>
  <c r="Q106" i="2"/>
  <c r="E115" i="2"/>
  <c r="H115" i="2"/>
  <c r="I116" i="2"/>
  <c r="T119" i="2"/>
  <c r="E129" i="2"/>
  <c r="H132" i="2"/>
  <c r="E133" i="2"/>
  <c r="H165" i="2"/>
  <c r="E165" i="2"/>
  <c r="I166" i="2"/>
  <c r="T174" i="2"/>
  <c r="Q174" i="2"/>
  <c r="T180" i="2"/>
  <c r="V182" i="2"/>
  <c r="T182" i="2" s="1"/>
  <c r="O213" i="2" s="1"/>
  <c r="U189" i="2"/>
  <c r="P247" i="2"/>
  <c r="R244" i="2" s="1"/>
  <c r="U61" i="2"/>
  <c r="U39" i="2"/>
  <c r="H44" i="2"/>
  <c r="E44" i="2"/>
  <c r="V47" i="2"/>
  <c r="Q47" i="2" s="1"/>
  <c r="U60" i="2"/>
  <c r="T86" i="2"/>
  <c r="Q86" i="2"/>
  <c r="I26" i="2"/>
  <c r="T30" i="2"/>
  <c r="Q30" i="2"/>
  <c r="R31" i="2"/>
  <c r="J32" i="2"/>
  <c r="L28" i="2" s="1"/>
  <c r="T45" i="2"/>
  <c r="J62" i="2"/>
  <c r="L59" i="2" s="1"/>
  <c r="H55" i="2"/>
  <c r="R61" i="2"/>
  <c r="R59" i="2"/>
  <c r="R57" i="2"/>
  <c r="R55" i="2"/>
  <c r="U72" i="2"/>
  <c r="H86" i="2"/>
  <c r="Q91" i="2"/>
  <c r="J107" i="2"/>
  <c r="L105" i="2" s="1"/>
  <c r="E99" i="2"/>
  <c r="H99" i="2"/>
  <c r="H100" i="2"/>
  <c r="T104" i="2"/>
  <c r="F102" i="2"/>
  <c r="F99" i="2"/>
  <c r="F105" i="2"/>
  <c r="T118" i="2"/>
  <c r="F121" i="2"/>
  <c r="F119" i="2"/>
  <c r="F117" i="2"/>
  <c r="F115" i="2"/>
  <c r="F120" i="2"/>
  <c r="F114" i="2"/>
  <c r="E147" i="2"/>
  <c r="H147" i="2"/>
  <c r="I150" i="2"/>
  <c r="I148" i="2"/>
  <c r="I146" i="2"/>
  <c r="I144" i="2"/>
  <c r="I145" i="2"/>
  <c r="I151" i="2"/>
  <c r="Q161" i="2"/>
  <c r="E166" i="2"/>
  <c r="H192" i="2"/>
  <c r="G247" i="2"/>
  <c r="I246" i="2" s="1"/>
  <c r="J241" i="2"/>
  <c r="E241" i="2" s="1"/>
  <c r="J122" i="2"/>
  <c r="L116" i="2" s="1"/>
  <c r="H136" i="2"/>
  <c r="E136" i="2"/>
  <c r="I133" i="2"/>
  <c r="I131" i="2"/>
  <c r="I129" i="2"/>
  <c r="I135" i="2"/>
  <c r="Q150" i="2"/>
  <c r="U146" i="2"/>
  <c r="U149" i="2"/>
  <c r="E162" i="2"/>
  <c r="T195" i="2"/>
  <c r="Q195" i="2"/>
  <c r="V241" i="2"/>
  <c r="J246" i="2"/>
  <c r="H246" i="2" s="1"/>
  <c r="J47" i="2"/>
  <c r="E47" i="2" s="1"/>
  <c r="U144" i="2"/>
  <c r="U145" i="2"/>
  <c r="T146" i="2"/>
  <c r="Q166" i="2"/>
  <c r="E179" i="2"/>
  <c r="V197" i="2"/>
  <c r="X190" i="2" s="1"/>
  <c r="Q189" i="2"/>
  <c r="S247" i="2"/>
  <c r="U242" i="2" s="1"/>
  <c r="F524" i="2"/>
  <c r="F525" i="2"/>
  <c r="F522" i="2"/>
  <c r="I56" i="2"/>
  <c r="I58" i="2"/>
  <c r="I60" i="2"/>
  <c r="F73" i="2"/>
  <c r="F75" i="2"/>
  <c r="H114" i="2"/>
  <c r="H119" i="2"/>
  <c r="I130" i="2"/>
  <c r="E131" i="2"/>
  <c r="T132" i="2"/>
  <c r="I134" i="2"/>
  <c r="Q144" i="2"/>
  <c r="V152" i="2"/>
  <c r="Q152" i="2" s="1"/>
  <c r="T148" i="2"/>
  <c r="T150" i="2"/>
  <c r="R151" i="2"/>
  <c r="R149" i="2"/>
  <c r="R147" i="2"/>
  <c r="R145" i="2"/>
  <c r="R150" i="2"/>
  <c r="H162" i="2"/>
  <c r="H176" i="2"/>
  <c r="H181" i="2"/>
  <c r="E181" i="2"/>
  <c r="R105" i="2"/>
  <c r="R103" i="2"/>
  <c r="R101" i="2"/>
  <c r="R99" i="2"/>
  <c r="U121" i="2"/>
  <c r="U119" i="2"/>
  <c r="U117" i="2"/>
  <c r="U115" i="2"/>
  <c r="F131" i="2"/>
  <c r="I136" i="2"/>
  <c r="U148" i="2"/>
  <c r="U150" i="2"/>
  <c r="U165" i="2"/>
  <c r="U163" i="2"/>
  <c r="U161" i="2"/>
  <c r="U159" i="2"/>
  <c r="U162" i="2"/>
  <c r="H178" i="2"/>
  <c r="E178" i="2"/>
  <c r="I181" i="2"/>
  <c r="I179" i="2"/>
  <c r="I177" i="2"/>
  <c r="I175" i="2"/>
  <c r="I174" i="2"/>
  <c r="I180" i="2"/>
  <c r="V242" i="2"/>
  <c r="Q242" i="2" s="1"/>
  <c r="D247" i="2"/>
  <c r="F242" i="2" s="1"/>
  <c r="F196" i="2"/>
  <c r="F194" i="2"/>
  <c r="F192" i="2"/>
  <c r="F190" i="2"/>
  <c r="J239" i="2"/>
  <c r="J243" i="2"/>
  <c r="H243" i="2" s="1"/>
  <c r="F266" i="2"/>
  <c r="U136" i="2"/>
  <c r="U134" i="2"/>
  <c r="F149" i="2"/>
  <c r="V167" i="2"/>
  <c r="X163" i="2" s="1"/>
  <c r="F191" i="2"/>
  <c r="Q224" i="2" l="1"/>
  <c r="Q226" i="2"/>
  <c r="T239" i="2"/>
  <c r="U231" i="2"/>
  <c r="R229" i="2"/>
  <c r="Q243" i="2"/>
  <c r="Q228" i="2"/>
  <c r="I228" i="2"/>
  <c r="T229" i="2"/>
  <c r="E245" i="2"/>
  <c r="L135" i="2"/>
  <c r="U246" i="2"/>
  <c r="L24" i="2"/>
  <c r="E224" i="2"/>
  <c r="Q231" i="2"/>
  <c r="E227" i="2"/>
  <c r="X147" i="2"/>
  <c r="I242" i="2"/>
  <c r="X174" i="2"/>
  <c r="L176" i="2"/>
  <c r="U230" i="2"/>
  <c r="E244" i="2"/>
  <c r="R227" i="2"/>
  <c r="H229" i="2"/>
  <c r="E240" i="2"/>
  <c r="R224" i="2"/>
  <c r="R230" i="2"/>
  <c r="U229" i="2"/>
  <c r="X181" i="2"/>
  <c r="F230" i="2"/>
  <c r="I224" i="2"/>
  <c r="R228" i="2"/>
  <c r="H230" i="2"/>
  <c r="X41" i="2"/>
  <c r="E197" i="2"/>
  <c r="L175" i="2"/>
  <c r="E182" i="2"/>
  <c r="L181" i="2"/>
  <c r="F227" i="2"/>
  <c r="Q244" i="2"/>
  <c r="L180" i="2"/>
  <c r="L192" i="2"/>
  <c r="X148" i="2"/>
  <c r="X105" i="2"/>
  <c r="Q240" i="2"/>
  <c r="L69" i="2"/>
  <c r="X27" i="2"/>
  <c r="V232" i="2"/>
  <c r="X228" i="2" s="1"/>
  <c r="L164" i="2"/>
  <c r="L177" i="2"/>
  <c r="E137" i="2"/>
  <c r="F226" i="2"/>
  <c r="L159" i="2"/>
  <c r="L132" i="2"/>
  <c r="L129" i="2"/>
  <c r="U227" i="2"/>
  <c r="X180" i="2"/>
  <c r="X175" i="2"/>
  <c r="X145" i="2"/>
  <c r="X160" i="2"/>
  <c r="L30" i="2"/>
  <c r="X25" i="2"/>
  <c r="X146" i="2"/>
  <c r="H241" i="2"/>
  <c r="L166" i="2"/>
  <c r="H167" i="2"/>
  <c r="C212" i="2" s="1"/>
  <c r="R231" i="2"/>
  <c r="H226" i="2"/>
  <c r="X144" i="2"/>
  <c r="L165" i="2"/>
  <c r="H32" i="2"/>
  <c r="C203" i="2" s="1"/>
  <c r="X29" i="2"/>
  <c r="F240" i="2"/>
  <c r="X150" i="2"/>
  <c r="E77" i="2"/>
  <c r="X28" i="2"/>
  <c r="X61" i="2"/>
  <c r="L102" i="2"/>
  <c r="X88" i="2"/>
  <c r="R226" i="2"/>
  <c r="H231" i="2"/>
  <c r="Q230" i="2"/>
  <c r="J232" i="2"/>
  <c r="L121" i="2"/>
  <c r="E246" i="2"/>
  <c r="F245" i="2"/>
  <c r="L26" i="2"/>
  <c r="T62" i="2"/>
  <c r="O205" i="2" s="1"/>
  <c r="X129" i="2"/>
  <c r="X76" i="2"/>
  <c r="X54" i="2"/>
  <c r="I226" i="2"/>
  <c r="L71" i="2"/>
  <c r="L57" i="2"/>
  <c r="X103" i="2"/>
  <c r="T77" i="2"/>
  <c r="O206" i="2" s="1"/>
  <c r="F228" i="2"/>
  <c r="F224" i="2"/>
  <c r="Q227" i="2"/>
  <c r="T227" i="2"/>
  <c r="Q225" i="2"/>
  <c r="X102" i="2"/>
  <c r="L162" i="2"/>
  <c r="F229" i="2"/>
  <c r="L147" i="2"/>
  <c r="X60" i="2"/>
  <c r="L194" i="2"/>
  <c r="X59" i="2"/>
  <c r="L178" i="2"/>
  <c r="E225" i="2"/>
  <c r="X106" i="2"/>
  <c r="X74" i="2"/>
  <c r="X101" i="2"/>
  <c r="X85" i="2"/>
  <c r="U226" i="2"/>
  <c r="U224" i="2"/>
  <c r="U228" i="2"/>
  <c r="X57" i="2"/>
  <c r="I230" i="2"/>
  <c r="X87" i="2"/>
  <c r="T32" i="2"/>
  <c r="O203" i="2" s="1"/>
  <c r="R245" i="2"/>
  <c r="X151" i="2"/>
  <c r="I243" i="2"/>
  <c r="H182" i="2"/>
  <c r="C213" i="2" s="1"/>
  <c r="I225" i="2"/>
  <c r="I227" i="2"/>
  <c r="X131" i="2"/>
  <c r="X136" i="2"/>
  <c r="X70" i="2"/>
  <c r="X55" i="2"/>
  <c r="X72" i="2"/>
  <c r="U239" i="2"/>
  <c r="L160" i="2"/>
  <c r="F244" i="2"/>
  <c r="L179" i="2"/>
  <c r="X56" i="2"/>
  <c r="Q32" i="2"/>
  <c r="L150" i="2"/>
  <c r="I229" i="2"/>
  <c r="L100" i="2"/>
  <c r="F225" i="2"/>
  <c r="H228" i="2"/>
  <c r="H92" i="2"/>
  <c r="C207" i="2" s="1"/>
  <c r="L89" i="2"/>
  <c r="L87" i="2"/>
  <c r="L85" i="2"/>
  <c r="E92" i="2"/>
  <c r="L118" i="2"/>
  <c r="L193" i="2"/>
  <c r="R240" i="2"/>
  <c r="J247" i="2"/>
  <c r="L246" i="2" s="1"/>
  <c r="H239" i="2"/>
  <c r="E239" i="2"/>
  <c r="L117" i="2"/>
  <c r="X42" i="2"/>
  <c r="X40" i="2"/>
  <c r="X46" i="2"/>
  <c r="X44" i="2"/>
  <c r="X43" i="2"/>
  <c r="T47" i="2"/>
  <c r="O204" i="2" s="1"/>
  <c r="X90" i="2"/>
  <c r="Q137" i="2"/>
  <c r="T137" i="2"/>
  <c r="O210" i="2" s="1"/>
  <c r="X132" i="2"/>
  <c r="X71" i="2"/>
  <c r="X75" i="2"/>
  <c r="X69" i="2"/>
  <c r="X73" i="2"/>
  <c r="Q182" i="2"/>
  <c r="X39" i="2"/>
  <c r="L86" i="2"/>
  <c r="L42" i="2"/>
  <c r="H107" i="2"/>
  <c r="C208" i="2" s="1"/>
  <c r="L134" i="2"/>
  <c r="L130" i="2"/>
  <c r="H137" i="2"/>
  <c r="C210" i="2" s="1"/>
  <c r="L131" i="2"/>
  <c r="L136" i="2"/>
  <c r="X84" i="2"/>
  <c r="L151" i="2"/>
  <c r="L148" i="2"/>
  <c r="E62" i="2"/>
  <c r="X114" i="2"/>
  <c r="X116" i="2"/>
  <c r="X193" i="2"/>
  <c r="L120" i="2"/>
  <c r="L76" i="2"/>
  <c r="L106" i="2"/>
  <c r="L55" i="2"/>
  <c r="Q246" i="2"/>
  <c r="Q92" i="2"/>
  <c r="L91" i="2"/>
  <c r="X194" i="2"/>
  <c r="Q241" i="2"/>
  <c r="L41" i="2"/>
  <c r="L43" i="2"/>
  <c r="X192" i="2"/>
  <c r="U244" i="2"/>
  <c r="U240" i="2"/>
  <c r="U243" i="2"/>
  <c r="F241" i="2"/>
  <c r="L40" i="2"/>
  <c r="L44" i="2"/>
  <c r="L103" i="2"/>
  <c r="L75" i="2"/>
  <c r="X134" i="2"/>
  <c r="X45" i="2"/>
  <c r="X179" i="2"/>
  <c r="X26" i="2"/>
  <c r="X86" i="2"/>
  <c r="L56" i="2"/>
  <c r="L60" i="2"/>
  <c r="L58" i="2"/>
  <c r="L61" i="2"/>
  <c r="L54" i="2"/>
  <c r="R243" i="2"/>
  <c r="R239" i="2"/>
  <c r="R242" i="2"/>
  <c r="R241" i="2"/>
  <c r="Q245" i="2"/>
  <c r="Q122" i="2"/>
  <c r="T122" i="2"/>
  <c r="O209" i="2" s="1"/>
  <c r="X121" i="2"/>
  <c r="X120" i="2"/>
  <c r="X115" i="2"/>
  <c r="X119" i="2"/>
  <c r="H62" i="2"/>
  <c r="C205" i="2" s="1"/>
  <c r="T197" i="2"/>
  <c r="O214" i="2" s="1"/>
  <c r="L144" i="2"/>
  <c r="H197" i="2"/>
  <c r="C214" i="2" s="1"/>
  <c r="L190" i="2"/>
  <c r="T246" i="2"/>
  <c r="L196" i="2"/>
  <c r="V247" i="2"/>
  <c r="T247" i="2" s="1"/>
  <c r="X91" i="2"/>
  <c r="L39" i="2"/>
  <c r="E152" i="2"/>
  <c r="L74" i="2"/>
  <c r="X177" i="2"/>
  <c r="X133" i="2"/>
  <c r="Q107" i="2"/>
  <c r="X99" i="2"/>
  <c r="T107" i="2"/>
  <c r="O208" i="2" s="1"/>
  <c r="L46" i="2"/>
  <c r="X178" i="2"/>
  <c r="L90" i="2"/>
  <c r="X31" i="2"/>
  <c r="R246" i="2"/>
  <c r="L191" i="2"/>
  <c r="L163" i="2"/>
  <c r="X117" i="2"/>
  <c r="L70" i="2"/>
  <c r="X24" i="2"/>
  <c r="L73" i="2"/>
  <c r="T242" i="2"/>
  <c r="X191" i="2"/>
  <c r="Q197" i="2"/>
  <c r="X195" i="2"/>
  <c r="L84" i="2"/>
  <c r="L119" i="2"/>
  <c r="H122" i="2"/>
  <c r="C209" i="2" s="1"/>
  <c r="E122" i="2"/>
  <c r="H47" i="2"/>
  <c r="C204" i="2" s="1"/>
  <c r="L114" i="2"/>
  <c r="L115" i="2"/>
  <c r="Q167" i="2"/>
  <c r="X162" i="2"/>
  <c r="T167" i="2"/>
  <c r="O212" i="2" s="1"/>
  <c r="X164" i="2"/>
  <c r="X166" i="2"/>
  <c r="X159" i="2"/>
  <c r="L101" i="2"/>
  <c r="E107" i="2"/>
  <c r="L99" i="2"/>
  <c r="F239" i="2"/>
  <c r="F243" i="2"/>
  <c r="F246" i="2"/>
  <c r="T241" i="2"/>
  <c r="E243" i="2"/>
  <c r="X165" i="2"/>
  <c r="U245" i="2"/>
  <c r="X189" i="2"/>
  <c r="X149" i="2"/>
  <c r="T152" i="2"/>
  <c r="O211" i="2" s="1"/>
  <c r="L195" i="2"/>
  <c r="I245" i="2"/>
  <c r="I241" i="2"/>
  <c r="I244" i="2"/>
  <c r="I239" i="2"/>
  <c r="I240" i="2"/>
  <c r="H152" i="2"/>
  <c r="C211" i="2" s="1"/>
  <c r="X89" i="2"/>
  <c r="L25" i="2"/>
  <c r="L29" i="2"/>
  <c r="L27" i="2"/>
  <c r="L31" i="2"/>
  <c r="E32" i="2"/>
  <c r="L149" i="2"/>
  <c r="L88" i="2"/>
  <c r="E242" i="2"/>
  <c r="X176" i="2"/>
  <c r="X130" i="2"/>
  <c r="L104" i="2"/>
  <c r="L45" i="2"/>
  <c r="E167" i="2"/>
  <c r="L72" i="2"/>
  <c r="U241" i="2"/>
  <c r="X161" i="2"/>
  <c r="X196" i="2"/>
  <c r="L146" i="2"/>
  <c r="X104" i="2"/>
  <c r="X58" i="2"/>
  <c r="L243" i="2" l="1"/>
  <c r="T232" i="2"/>
  <c r="Q232" i="2"/>
  <c r="X226" i="2"/>
  <c r="X230" i="2"/>
  <c r="X225" i="2"/>
  <c r="H247" i="2"/>
  <c r="X227" i="2"/>
  <c r="X231" i="2"/>
  <c r="X224" i="2"/>
  <c r="X229" i="2"/>
  <c r="L227" i="2"/>
  <c r="L228" i="2"/>
  <c r="H232" i="2"/>
  <c r="L226" i="2"/>
  <c r="L224" i="2"/>
  <c r="L230" i="2"/>
  <c r="Q247" i="2"/>
  <c r="E232" i="2"/>
  <c r="L229" i="2"/>
  <c r="X245" i="2"/>
  <c r="X242" i="2"/>
  <c r="L231" i="2"/>
  <c r="L225" i="2"/>
  <c r="E247" i="2"/>
  <c r="L239" i="2"/>
  <c r="X240" i="2"/>
  <c r="X239" i="2"/>
  <c r="X243" i="2"/>
  <c r="X244" i="2"/>
  <c r="L245" i="2"/>
  <c r="L244" i="2"/>
  <c r="L240" i="2"/>
  <c r="L241" i="2"/>
  <c r="L242" i="2"/>
  <c r="X246" i="2"/>
  <c r="X241" i="2"/>
  <c r="C113" i="1"/>
  <c r="J106" i="1"/>
  <c r="J105" i="1"/>
  <c r="C93" i="1"/>
  <c r="J86" i="1"/>
  <c r="J85" i="1"/>
  <c r="J66" i="1"/>
  <c r="J65" i="1"/>
  <c r="G131" i="1"/>
  <c r="I130" i="1" s="1"/>
  <c r="D131" i="1"/>
  <c r="F129" i="1" s="1"/>
  <c r="J130" i="1"/>
  <c r="H130" i="1" s="1"/>
  <c r="J129" i="1"/>
  <c r="C73" i="1"/>
  <c r="D64" i="1" s="1"/>
  <c r="D45" i="1"/>
  <c r="E44" i="1" s="1"/>
  <c r="D81" i="1" l="1"/>
  <c r="D82" i="1"/>
  <c r="D90" i="1"/>
  <c r="D91" i="1"/>
  <c r="D92" i="1"/>
  <c r="D83" i="1"/>
  <c r="D80" i="1"/>
  <c r="D89" i="1"/>
  <c r="D84" i="1"/>
  <c r="D85" i="1"/>
  <c r="D86" i="1"/>
  <c r="D87" i="1"/>
  <c r="D88" i="1"/>
  <c r="F130" i="1"/>
  <c r="I131" i="1"/>
  <c r="D108" i="1"/>
  <c r="F131" i="1"/>
  <c r="I129" i="1"/>
  <c r="D105" i="1"/>
  <c r="D102" i="1"/>
  <c r="D106" i="1"/>
  <c r="D112" i="1"/>
  <c r="E43" i="1"/>
  <c r="E45" i="1" s="1"/>
  <c r="D101" i="1"/>
  <c r="D109" i="1"/>
  <c r="D103" i="1"/>
  <c r="E130" i="1"/>
  <c r="D100" i="1"/>
  <c r="D104" i="1"/>
  <c r="D110" i="1"/>
  <c r="D107" i="1"/>
  <c r="D111" i="1"/>
  <c r="J107" i="1"/>
  <c r="K105" i="1" s="1"/>
  <c r="J87" i="1"/>
  <c r="K85" i="1" s="1"/>
  <c r="D71" i="1"/>
  <c r="D67" i="1"/>
  <c r="J67" i="1"/>
  <c r="K65" i="1" s="1"/>
  <c r="D63" i="1"/>
  <c r="D70" i="1"/>
  <c r="D66" i="1"/>
  <c r="D62" i="1"/>
  <c r="D60" i="1"/>
  <c r="D69" i="1"/>
  <c r="D65" i="1"/>
  <c r="D61" i="1"/>
  <c r="L129" i="1"/>
  <c r="L130" i="1"/>
  <c r="D72" i="1"/>
  <c r="D68" i="1"/>
  <c r="H129" i="1"/>
  <c r="J131" i="1"/>
  <c r="E129" i="1"/>
  <c r="K106" i="1" l="1"/>
  <c r="K107" i="1" s="1"/>
  <c r="D113" i="1"/>
  <c r="D93" i="1"/>
  <c r="K66" i="1"/>
  <c r="K67" i="1" s="1"/>
  <c r="D73" i="1"/>
  <c r="K86" i="1"/>
  <c r="K87" i="1" s="1"/>
  <c r="L131" i="1"/>
  <c r="H131" i="1"/>
  <c r="E131" i="1"/>
</calcChain>
</file>

<file path=xl/sharedStrings.xml><?xml version="1.0" encoding="utf-8"?>
<sst xmlns="http://schemas.openxmlformats.org/spreadsheetml/2006/main" count="8674" uniqueCount="2223">
  <si>
    <t>Resúmen de la información recibida</t>
  </si>
  <si>
    <t>Casos</t>
  </si>
  <si>
    <t>Porcentaje</t>
  </si>
  <si>
    <t>Total</t>
  </si>
  <si>
    <t>MES</t>
  </si>
  <si>
    <t>Marca</t>
  </si>
  <si>
    <t>Requerimiento por punto de observación</t>
  </si>
  <si>
    <t>Esquema de la información empleada en el desarrollo del modelo</t>
  </si>
  <si>
    <t>Se resumen las fuentes de información consideradas</t>
  </si>
  <si>
    <t>Fuente</t>
  </si>
  <si>
    <t>Info. Histórica</t>
  </si>
  <si>
    <t>Info. Pto. Obs</t>
  </si>
  <si>
    <t>Info Desempeño</t>
  </si>
  <si>
    <t>Sujetos</t>
  </si>
  <si>
    <t>Bancarizado</t>
  </si>
  <si>
    <t>No Bancarizado</t>
  </si>
  <si>
    <t>Meses</t>
  </si>
  <si>
    <t>Desempeño 6 meses</t>
  </si>
  <si>
    <t>Sin desempeño</t>
  </si>
  <si>
    <t>Con desempeño</t>
  </si>
  <si>
    <t>Sin Desempeño</t>
  </si>
  <si>
    <t>% Fila</t>
  </si>
  <si>
    <t>% Columna</t>
  </si>
  <si>
    <t>Con Desempeño</t>
  </si>
  <si>
    <t>Fuentes de Información</t>
  </si>
  <si>
    <t>Marca Población Bancarizada</t>
  </si>
  <si>
    <t>Para los sujetos que no cuentan con suficiente desempeño en la institución se contabiliza el desempeño en el Sistema Financiero</t>
  </si>
  <si>
    <t>Se combina el desempeño de la institución y del Sistema Financiero</t>
  </si>
  <si>
    <t>Cruce Bancarizado y Desempeño</t>
  </si>
  <si>
    <t xml:space="preserve">El roll rate permite identificar la tasa de deterioro crediticio de los tramos de vencido de un mes versus el tramo de vencido al mes siguiente. </t>
  </si>
  <si>
    <t>Esta metodología identifica el punto a partir del cual la tasa de deterioro se incrementa y estabiliza, esto permite identificar lo que llegará a pérdida.</t>
  </si>
  <si>
    <t>Roll Rate</t>
  </si>
  <si>
    <t>Mes M1 vs Mes M2 (Cortes a 30 días)</t>
  </si>
  <si>
    <t>Rango de Vencido</t>
  </si>
  <si>
    <t>No Avanza</t>
  </si>
  <si>
    <t>Si Avanza</t>
  </si>
  <si>
    <t>Conteo</t>
  </si>
  <si>
    <t>Sin vencido</t>
  </si>
  <si>
    <t>De 1 a 30 días</t>
  </si>
  <si>
    <t>De 31 a 60 días</t>
  </si>
  <si>
    <t>De 61 a 90 días</t>
  </si>
  <si>
    <t>De 91 a 120 días</t>
  </si>
  <si>
    <t>De 121 a 150 días</t>
  </si>
  <si>
    <t>De 151 a 180 días</t>
  </si>
  <si>
    <t>Más de 180 días</t>
  </si>
  <si>
    <t>Mes M2 vs Mes M3 (Cortes a 30 días)</t>
  </si>
  <si>
    <t>Mes M3 vs Mes M4 (Cortes a 30 días)</t>
  </si>
  <si>
    <t>Mes M4 vs Mes M5 (Cortes a 30 días)</t>
  </si>
  <si>
    <t>Mes M5 vs Mes M6 (Cortes a 30 días)</t>
  </si>
  <si>
    <t>Mes M6 vs Mes M7 (Cortes a 30 días)</t>
  </si>
  <si>
    <t>Mes M7 vs Mes M8 (Cortes a 30 días)</t>
  </si>
  <si>
    <t>Mes M8 vs Mes M9 (Cortes a 30 días)</t>
  </si>
  <si>
    <t>Mes M9 vs Mes M10 (Cortes a 30 días)</t>
  </si>
  <si>
    <t>Mes M10 vs Mes M11 (Cortes a 30 días)</t>
  </si>
  <si>
    <t>Mes M11 vs Mes M12 (Cortes a 30 días)</t>
  </si>
  <si>
    <t>Tasa de deterioro en función del periodo de madurez de la cosecha en la Institución</t>
  </si>
  <si>
    <t>%</t>
  </si>
  <si>
    <t>M2</t>
  </si>
  <si>
    <t>M3</t>
  </si>
  <si>
    <t>M4</t>
  </si>
  <si>
    <t>M5</t>
  </si>
  <si>
    <t>M6</t>
  </si>
  <si>
    <t>M7</t>
  </si>
  <si>
    <t>M8</t>
  </si>
  <si>
    <t>M9</t>
  </si>
  <si>
    <t>M10</t>
  </si>
  <si>
    <t>M11</t>
  </si>
  <si>
    <t>M12</t>
  </si>
  <si>
    <t>Para la determinación de la tabla final de Roll Rate se considerará el deterioro que se presenta en los últimos 6 meses dado que la tasa presenta estabilidad y la cosecha presenta madurez en dicho periodo.</t>
  </si>
  <si>
    <t>Promedio últ. 6 tablas (Cortes a 30 días)</t>
  </si>
  <si>
    <t>Promedio últ. 12 tablas (Cortes a 30 días)</t>
  </si>
  <si>
    <t>Marca Cartera Demanda</t>
  </si>
  <si>
    <t>Mes M0 vs Mes M1 (Cortes a 30 días)</t>
  </si>
  <si>
    <t>M1</t>
  </si>
  <si>
    <t>La definición de la variable dependiente es crítica para asegurar que el modelo scoring prediga el evento de interés.</t>
  </si>
  <si>
    <t>Categoría</t>
  </si>
  <si>
    <t>Valor</t>
  </si>
  <si>
    <t>Descripción</t>
  </si>
  <si>
    <t>Bueno</t>
  </si>
  <si>
    <t>Malo</t>
  </si>
  <si>
    <t>Indeterminado</t>
  </si>
  <si>
    <t>----</t>
  </si>
  <si>
    <t>Modelamiento</t>
  </si>
  <si>
    <t>Validación</t>
  </si>
  <si>
    <t>Variable Dependiente</t>
  </si>
  <si>
    <t>Malo Observado</t>
  </si>
  <si>
    <t>Segmentación</t>
  </si>
  <si>
    <t>Condición</t>
  </si>
  <si>
    <t>Segmento</t>
  </si>
  <si>
    <t>Definición</t>
  </si>
  <si>
    <t>CLEAN</t>
  </si>
  <si>
    <t>DIRTY</t>
  </si>
  <si>
    <t>Caso contrario</t>
  </si>
  <si>
    <t>Clean</t>
  </si>
  <si>
    <t>Dirty</t>
  </si>
  <si>
    <t>%Fila</t>
  </si>
  <si>
    <t>% Columa</t>
  </si>
  <si>
    <t>Muestras de modelamiento/validación (Dirty)</t>
  </si>
  <si>
    <t>Muestras de modelamiento/validación (Clean)</t>
  </si>
  <si>
    <t>Variable</t>
  </si>
  <si>
    <t>Mes M0 vs Mes M1 (Cortes a 15 días)</t>
  </si>
  <si>
    <t>De 1 a 15 días</t>
  </si>
  <si>
    <t>De 16 a 30 días</t>
  </si>
  <si>
    <t>De 31 a 45 días</t>
  </si>
  <si>
    <t>De 46 a 60 días</t>
  </si>
  <si>
    <t>De 61 a 75 días</t>
  </si>
  <si>
    <t>De 76 a 90 días</t>
  </si>
  <si>
    <t>Más de 90 días</t>
  </si>
  <si>
    <t>Mes M1 vs Mes M2 (Cortes a 15 días)</t>
  </si>
  <si>
    <t>Mes M2 vs Mes M3 (Cortes a 15 días)</t>
  </si>
  <si>
    <t>Mes M3 vs Mes M4 (Cortes a 15 días)</t>
  </si>
  <si>
    <t>Mes M4 vs Mes M5 (Cortes a 15 días)</t>
  </si>
  <si>
    <t>Mes M5 vs Mes M6 (Cortes a 15 días)</t>
  </si>
  <si>
    <t>Mes M6 vs Mes M7 (Cortes a 15 días)</t>
  </si>
  <si>
    <t>Mes M7 vs Mes M8 (Cortes a 15 días)</t>
  </si>
  <si>
    <t>Mes M8 vs Mes M9 (Cortes a 15 días)</t>
  </si>
  <si>
    <t>Mes M9 vs Mes M10 (Cortes a 15 días)</t>
  </si>
  <si>
    <t>Mes M10 vs Mes M11 (Cortes a 15 días)</t>
  </si>
  <si>
    <t>Mes M11 vs Mes M12 (Cortes a 15 días)</t>
  </si>
  <si>
    <t>Promedio últ. 6 tablas (Cortes a 15 días)</t>
  </si>
  <si>
    <t>Promedio últ. 12 tablas (Cortes a 15 días)</t>
  </si>
  <si>
    <t>Identificación de la población de modelamiento (sujetos que cuentan con suficiente historial crediticio para ejecutar el modelo y además cuenta con información de desempeño</t>
  </si>
  <si>
    <t>para la generación de marca bueno/malo)</t>
  </si>
  <si>
    <t>A continuación se presentan las tablas de avance (comparativa mes a mes) empleando rangos de vencido de 15 y 30 días.</t>
  </si>
  <si>
    <t>Se excluyen del análisis Roll Rate a todos los clientes que en el punto de observación presentan saldos mayor a cero en Cartera Castigada o Demanda Judicial,</t>
  </si>
  <si>
    <t>pues lo sujetos en estos tramos de vencido altos difícilmente se logran recuperar en el corto tiempo.</t>
  </si>
  <si>
    <t>Sujetos sin historial crediticio suficiente para la ejecución del modelo.</t>
  </si>
  <si>
    <t>Si registra deuda en menos de 6 meses de la ventana de desempeño.</t>
  </si>
  <si>
    <t>Si en el punto de observación presentan saldo en cartera castigada o demanda judicial.</t>
  </si>
  <si>
    <t>Si no presenta días de morosidad en la ventana de desempeño.</t>
  </si>
  <si>
    <t>Distribución Inicial - Default a 60 días en la institución</t>
  </si>
  <si>
    <t>Distribución Inicial - Default a 60 días en el Sistema Financiero</t>
  </si>
  <si>
    <t>Con la finalidad de identificar grupos heterogéneos dentro de la población se evalúan algunas propuestas de segmentación.</t>
  </si>
  <si>
    <t>Opción 1: Clean/Dirty SCE</t>
  </si>
  <si>
    <t>Analizando únicamente los registros de bueno y malo se tienen las siguientes tasas en cada segmento.</t>
  </si>
  <si>
    <t>ESTADO_CIVIL</t>
  </si>
  <si>
    <t>Registros</t>
  </si>
  <si>
    <t>Población de consultas</t>
  </si>
  <si>
    <t>Población de créditos otorgados</t>
  </si>
  <si>
    <t>La población de créditos otorgados cuenta con 5 puntos de observación.</t>
  </si>
  <si>
    <t>La población de clientes consultados cuenta con 2 puntos de observación.</t>
  </si>
  <si>
    <t>Fecha</t>
  </si>
  <si>
    <t>Las siguientes tablas resumen los registros que se han recibido por población y puntos de observación.</t>
  </si>
  <si>
    <t>Sujetos que cuentan con información histórica suficiente para calcular su Score (Marca generada a partir del score 419).</t>
  </si>
  <si>
    <t>Desempeño en la Institución</t>
  </si>
  <si>
    <t>Número de meses en los que un individuo presenta información de deuda dentro de la ventana de desempeño en la institución</t>
  </si>
  <si>
    <t xml:space="preserve">Desempeño en el Sistema Financiero </t>
  </si>
  <si>
    <t xml:space="preserve">Desempeño Final </t>
  </si>
  <si>
    <t>Se evalúa adicionalmente la distribución de la marca bancarizada en cada punto de observación</t>
  </si>
  <si>
    <t>Se evalúa adicionalmente la distribución de la marca desempeño en cada punto de observación</t>
  </si>
  <si>
    <t>Tablas de avance mensual (Días de morosidad en la Institución)</t>
  </si>
  <si>
    <t>Tablas de avance mensual (Días de morosidad en el Sistema Financiero)</t>
  </si>
  <si>
    <t>Tasa de deterioro en función del periodo de madurez de la cosecha en el Sistema Financiero</t>
  </si>
  <si>
    <t>Si alcanza una mora mayor a 60 días en la ventana de desempeño.</t>
  </si>
  <si>
    <t>Si alcanza una mora mayor a 1 y menor o igual a 60 días en la ventana de desempeño.</t>
  </si>
  <si>
    <t>PROVINCIA</t>
  </si>
  <si>
    <t>AZUAY</t>
  </si>
  <si>
    <t>BOLIVAR</t>
  </si>
  <si>
    <t>CANAR</t>
  </si>
  <si>
    <t>CARCHI</t>
  </si>
  <si>
    <t>CHIMBORAZO</t>
  </si>
  <si>
    <t>COTOPAXI</t>
  </si>
  <si>
    <t>ECUADOR</t>
  </si>
  <si>
    <t>EL ORO</t>
  </si>
  <si>
    <t>ESMERALDAS</t>
  </si>
  <si>
    <t>GALAPAGOS</t>
  </si>
  <si>
    <t>GUAYAS</t>
  </si>
  <si>
    <t>IMBABURA</t>
  </si>
  <si>
    <t>LOJA</t>
  </si>
  <si>
    <t>LOS RIOS</t>
  </si>
  <si>
    <t>MANABI</t>
  </si>
  <si>
    <t>MORONA SANTIAGO</t>
  </si>
  <si>
    <t>NAPO</t>
  </si>
  <si>
    <t>ORELLANA</t>
  </si>
  <si>
    <t>PASTAZA</t>
  </si>
  <si>
    <t>PICHINCHA</t>
  </si>
  <si>
    <t>SANTA ELENA</t>
  </si>
  <si>
    <t>SUCUMBIOS</t>
  </si>
  <si>
    <t>TUNGURAHUA</t>
  </si>
  <si>
    <t>ZAMORA CHINCHIPE</t>
  </si>
  <si>
    <t>SANTO DOMINGO DE LOS TSACHILAS</t>
  </si>
  <si>
    <t>NA</t>
  </si>
  <si>
    <t>Tablas de Frecuencia</t>
  </si>
  <si>
    <t>Con la finalidad de descartar posibles sesgos de la información se presentan tablas de frecuencia de las principales variables cualitativas por cada punto de observación</t>
  </si>
  <si>
    <t>INSTRUCCION</t>
  </si>
  <si>
    <t>Formación intermedia</t>
  </si>
  <si>
    <t>Postgrado</t>
  </si>
  <si>
    <t>Primario</t>
  </si>
  <si>
    <t>Secundario</t>
  </si>
  <si>
    <t>Sin estudios</t>
  </si>
  <si>
    <t>Universitario</t>
  </si>
  <si>
    <t>Casado (a)</t>
  </si>
  <si>
    <t>Divorciado (a)</t>
  </si>
  <si>
    <t>Soltero (a)</t>
  </si>
  <si>
    <t>Union Libre</t>
  </si>
  <si>
    <t>Viudo (a)</t>
  </si>
  <si>
    <t>RELACION_DEPENDENCIA</t>
  </si>
  <si>
    <t>DEPENDIENTE</t>
  </si>
  <si>
    <t>INDEPENDIENTE</t>
  </si>
  <si>
    <t>JUBILADO</t>
  </si>
  <si>
    <t>MICROEMPRESA</t>
  </si>
  <si>
    <t>OTROS INGRESOS</t>
  </si>
  <si>
    <t>RENTISTA</t>
  </si>
  <si>
    <t>OFICINA</t>
  </si>
  <si>
    <t>AMAZONAS</t>
  </si>
  <si>
    <t>ATAHUALPA</t>
  </si>
  <si>
    <t>CALDERÓN</t>
  </si>
  <si>
    <t>CARAPUNGO</t>
  </si>
  <si>
    <t>CAYAMBE</t>
  </si>
  <si>
    <t>COLÓN</t>
  </si>
  <si>
    <t>GUAYAQUIL</t>
  </si>
  <si>
    <t>GUAYLLABAMBA</t>
  </si>
  <si>
    <t>IBARRA</t>
  </si>
  <si>
    <t>LA LIBERTAD</t>
  </si>
  <si>
    <t>LOS BANCOS</t>
  </si>
  <si>
    <t>MACHALA</t>
  </si>
  <si>
    <t>MANTA</t>
  </si>
  <si>
    <t>MATRIZ</t>
  </si>
  <si>
    <t>PARQUE CALIFORNIA</t>
  </si>
  <si>
    <t>POMASQUI</t>
  </si>
  <si>
    <t>PORTOVIEJO</t>
  </si>
  <si>
    <t>PRENSA</t>
  </si>
  <si>
    <t>QUICENTRO SUR</t>
  </si>
  <si>
    <t>RECREO</t>
  </si>
  <si>
    <t>RIOBAMBA</t>
  </si>
  <si>
    <t>SANGOLQUÍ</t>
  </si>
  <si>
    <t>SANTO DOMINGO</t>
  </si>
  <si>
    <t>TENA</t>
  </si>
  <si>
    <t>TUMBACO</t>
  </si>
  <si>
    <t>VILLAFLORA</t>
  </si>
  <si>
    <t>La recomendación es emplear la segmentación CLEAN/DIRTY en el Sistema Crediticio Ecuatoriano  e introducir la marca PERFIL_CLIENTE como variable independiente en el modelo.</t>
  </si>
  <si>
    <t>perdidos</t>
  </si>
  <si>
    <t>nulos</t>
  </si>
  <si>
    <t>minimo</t>
  </si>
  <si>
    <t>p1</t>
  </si>
  <si>
    <t>p2</t>
  </si>
  <si>
    <t>p5</t>
  </si>
  <si>
    <t>p10</t>
  </si>
  <si>
    <t>p25</t>
  </si>
  <si>
    <t>mediana</t>
  </si>
  <si>
    <t>p75</t>
  </si>
  <si>
    <t>p90</t>
  </si>
  <si>
    <t>p95</t>
  </si>
  <si>
    <t>p98</t>
  </si>
  <si>
    <t>p99</t>
  </si>
  <si>
    <t>maximo</t>
  </si>
  <si>
    <t>media</t>
  </si>
  <si>
    <t>sd</t>
  </si>
  <si>
    <t>Nro</t>
  </si>
  <si>
    <t>%nulos</t>
  </si>
  <si>
    <t>%perdidos</t>
  </si>
  <si>
    <t>FUENTE</t>
  </si>
  <si>
    <t>Opción 3: Clean/Dirty SF</t>
  </si>
  <si>
    <t>KS</t>
  </si>
  <si>
    <t>Nro.</t>
  </si>
  <si>
    <t>Segmento Clean</t>
  </si>
  <si>
    <t>Poder discriminatorio</t>
  </si>
  <si>
    <t>Mediante los test KS y VI se determina el poder predictivo de cada una de las variables cuantitativas y cualitativas, respectivamente, en cada uno de los segmentos.</t>
  </si>
  <si>
    <t>Segmento Dirty</t>
  </si>
  <si>
    <t>VI</t>
  </si>
  <si>
    <t>ROC</t>
  </si>
  <si>
    <t>Gini</t>
  </si>
  <si>
    <t>Score</t>
  </si>
  <si>
    <t>Razón de Malo</t>
  </si>
  <si>
    <t>Min</t>
  </si>
  <si>
    <t>Max</t>
  </si>
  <si>
    <t>Int#</t>
  </si>
  <si>
    <t>Int%</t>
  </si>
  <si>
    <t>Cum%</t>
  </si>
  <si>
    <t>Int</t>
  </si>
  <si>
    <t>Cum</t>
  </si>
  <si>
    <t>Muestra de Validación (Score 419)</t>
  </si>
  <si>
    <t>Muestra de Validación (Segmento Clean)</t>
  </si>
  <si>
    <t>Regresión Logística</t>
  </si>
  <si>
    <t>Índice de Estabilidad Poblacional</t>
  </si>
  <si>
    <t>Decil</t>
  </si>
  <si>
    <t>Val (V)</t>
  </si>
  <si>
    <t>Mod (M)</t>
  </si>
  <si>
    <t>(V-M)</t>
  </si>
  <si>
    <t>(V/M)</t>
  </si>
  <si>
    <t>LN(V/M)</t>
  </si>
  <si>
    <t>Index</t>
  </si>
  <si>
    <t>Área bajo la curva (AUC)</t>
  </si>
  <si>
    <t>P.S.I</t>
  </si>
  <si>
    <t>Valores referenciales:</t>
  </si>
  <si>
    <t>0 &lt;= PSI &lt;= 10%</t>
  </si>
  <si>
    <t>El modelo es bueno y presenta estabilidad en relación a la muestra de modelamiento.</t>
  </si>
  <si>
    <t>10% &lt;= PSI &lt;= 25%</t>
  </si>
  <si>
    <t>Presencia de cambios en las distribuciones, el modelo debe ser monitoreado.</t>
  </si>
  <si>
    <t>PSI &gt; 25%</t>
  </si>
  <si>
    <t>Diferencias significativas en las distribuciones, el modelo presenta problemas.</t>
  </si>
  <si>
    <t>Variables del modelo</t>
  </si>
  <si>
    <t>Coef.</t>
  </si>
  <si>
    <t>Error</t>
  </si>
  <si>
    <t>z value</t>
  </si>
  <si>
    <t>Pr(&gt;|z|)</t>
  </si>
  <si>
    <t>Periodo</t>
  </si>
  <si>
    <t>Matriz de correlaciones</t>
  </si>
  <si>
    <t>Pruebas de ausencia de multicolinealidad</t>
  </si>
  <si>
    <t>Valor propio</t>
  </si>
  <si>
    <t>Máximo</t>
  </si>
  <si>
    <t>Mínimo</t>
  </si>
  <si>
    <t>IC</t>
  </si>
  <si>
    <t>0 &lt;= IC &lt;= 5</t>
  </si>
  <si>
    <t>No existe presencia de multicolinealidad</t>
  </si>
  <si>
    <t>5 &lt;= IC &lt;= 10</t>
  </si>
  <si>
    <t>Presencia moderada de multicolinealidad</t>
  </si>
  <si>
    <t>IC &gt; 10</t>
  </si>
  <si>
    <t>Fuerte presencia de multicolinealidad</t>
  </si>
  <si>
    <t>Contraste con el Score Financiero</t>
  </si>
  <si>
    <t>Dife</t>
  </si>
  <si>
    <t>Muestra de Modelamiento</t>
  </si>
  <si>
    <t>Muestra de Validación</t>
  </si>
  <si>
    <t>Muestra de Validación (Segmento Dirty)</t>
  </si>
  <si>
    <t>Entidad Financiera</t>
  </si>
  <si>
    <t>Buró</t>
  </si>
  <si>
    <t>Distribución Inicial - Default a 60 días en el Sistema Financiero por punto de observación</t>
  </si>
  <si>
    <t>SI</t>
  </si>
  <si>
    <t>NO</t>
  </si>
  <si>
    <t>Rango</t>
  </si>
  <si>
    <t>x</t>
  </si>
  <si>
    <t>Inf</t>
  </si>
  <si>
    <t>NaN</t>
  </si>
  <si>
    <t>score001</t>
  </si>
  <si>
    <t>salOpDiaBan003</t>
  </si>
  <si>
    <t>salOpDiaCoo004</t>
  </si>
  <si>
    <t>salOpDiaCom005</t>
  </si>
  <si>
    <t>salOpDiaSer006</t>
  </si>
  <si>
    <t>salOpDiaCob007</t>
  </si>
  <si>
    <t>salOpDia008</t>
  </si>
  <si>
    <t>salOpVenBan009</t>
  </si>
  <si>
    <t>salOpVenCoo010</t>
  </si>
  <si>
    <t>salOpVenCom011</t>
  </si>
  <si>
    <t>salOpVenSer012</t>
  </si>
  <si>
    <t>salOpVenCob013</t>
  </si>
  <si>
    <t>salOpVen014</t>
  </si>
  <si>
    <t>salOpNDIBan015</t>
  </si>
  <si>
    <t>salOpNDICoo016</t>
  </si>
  <si>
    <t>salOpDJuBan018</t>
  </si>
  <si>
    <t>salOpDJuCoo019</t>
  </si>
  <si>
    <t>salOpDJuCom020</t>
  </si>
  <si>
    <t>salOpDJuSer021</t>
  </si>
  <si>
    <t>salOpDJuCob022</t>
  </si>
  <si>
    <t>salOpDJu023</t>
  </si>
  <si>
    <t>salOpCCaBan024</t>
  </si>
  <si>
    <t>salOpCCaCoo025</t>
  </si>
  <si>
    <t>salOpCCaCom026</t>
  </si>
  <si>
    <t>salOpCCaSer027</t>
  </si>
  <si>
    <t>salOpCCaCob028</t>
  </si>
  <si>
    <t>salOpCCa029</t>
  </si>
  <si>
    <t>salTCDia030</t>
  </si>
  <si>
    <t>salTCDia031</t>
  </si>
  <si>
    <t>salTotOpBan035</t>
  </si>
  <si>
    <t>salTotOpBCoo036</t>
  </si>
  <si>
    <t>salTotOpCom037</t>
  </si>
  <si>
    <t>salTotOpSer038</t>
  </si>
  <si>
    <t>salTotOpCob039</t>
  </si>
  <si>
    <t>salTotOp040</t>
  </si>
  <si>
    <t>salTotTC041</t>
  </si>
  <si>
    <t>salTotDJu043</t>
  </si>
  <si>
    <t>salTotDJuD045</t>
  </si>
  <si>
    <t>salTotCCa047</t>
  </si>
  <si>
    <t>salCCaBanD048</t>
  </si>
  <si>
    <t>salTotCCaD049</t>
  </si>
  <si>
    <t>cuota052</t>
  </si>
  <si>
    <t>cuotaD053</t>
  </si>
  <si>
    <t>cuotaBan054</t>
  </si>
  <si>
    <t>cuotaCoo055</t>
  </si>
  <si>
    <t>cuotaCom056</t>
  </si>
  <si>
    <t>cuotaSer057</t>
  </si>
  <si>
    <t>cuotaCob058</t>
  </si>
  <si>
    <t>cuotaTotOp059</t>
  </si>
  <si>
    <t>cuotaTotTC060</t>
  </si>
  <si>
    <t>maySalVenBan073</t>
  </si>
  <si>
    <t>maySalVenCoo074</t>
  </si>
  <si>
    <t>maySalVenCoo075</t>
  </si>
  <si>
    <t>maySalVenSer076</t>
  </si>
  <si>
    <t>maySalVenCob077</t>
  </si>
  <si>
    <t>maySalVen078</t>
  </si>
  <si>
    <t>maySalVenBanD079</t>
  </si>
  <si>
    <t>maySalVenCooD080</t>
  </si>
  <si>
    <t>maySalVenCooD081</t>
  </si>
  <si>
    <t>maySalVenSerD082</t>
  </si>
  <si>
    <t>maySalVenCobD083</t>
  </si>
  <si>
    <t>maySalVenD084</t>
  </si>
  <si>
    <t>cupoTC086</t>
  </si>
  <si>
    <t>consumoTC087</t>
  </si>
  <si>
    <t>numTCVig088</t>
  </si>
  <si>
    <t>maxCupoTC089</t>
  </si>
  <si>
    <t>numOpsVig092</t>
  </si>
  <si>
    <t>salProm6M095</t>
  </si>
  <si>
    <t>maxMontoOp096</t>
  </si>
  <si>
    <t>consultasUlt12M098</t>
  </si>
  <si>
    <t>numOpsVig36M099</t>
  </si>
  <si>
    <t>numMesesSinVenDesdeUltVen100</t>
  </si>
  <si>
    <t>numOpsVencidas101</t>
  </si>
  <si>
    <t>numOpsVencidas3M102</t>
  </si>
  <si>
    <t>numOpsVencidas12M103</t>
  </si>
  <si>
    <t>numOpsVencidas24M104</t>
  </si>
  <si>
    <t>numOpsVencidas36M105</t>
  </si>
  <si>
    <t>numOpsAperturadas106</t>
  </si>
  <si>
    <t>maxDJu36M107</t>
  </si>
  <si>
    <t>maxCCa36M108</t>
  </si>
  <si>
    <t>salEntidad118</t>
  </si>
  <si>
    <t>pagoMesSer123</t>
  </si>
  <si>
    <t>salOpNDICob124</t>
  </si>
  <si>
    <t>numTCVig36M125</t>
  </si>
  <si>
    <t>numTCVencidas126</t>
  </si>
  <si>
    <t>numTCVencidas3M127</t>
  </si>
  <si>
    <t>numTCVencidas12M128</t>
  </si>
  <si>
    <t>numTCVencidas24M129</t>
  </si>
  <si>
    <t>numTCVencidas36M130</t>
  </si>
  <si>
    <t>numTCAperturadas131</t>
  </si>
  <si>
    <t>maxMorosidadBan132</t>
  </si>
  <si>
    <t>maxMorosidadCoo133</t>
  </si>
  <si>
    <t>maxMorosidadCom134</t>
  </si>
  <si>
    <t>ingreso136</t>
  </si>
  <si>
    <t>numOpsAperturadas3M140</t>
  </si>
  <si>
    <t>numOpsAperturadas6M141</t>
  </si>
  <si>
    <t>numOpsAperturadas12M142</t>
  </si>
  <si>
    <t>numTCAperturadas3M143</t>
  </si>
  <si>
    <t>numTCAperturadas6M144</t>
  </si>
  <si>
    <t>numTCAperturadas12M145</t>
  </si>
  <si>
    <t>scoreEmpresa150</t>
  </si>
  <si>
    <t>moraEmpresa152</t>
  </si>
  <si>
    <t>maxDJu12M181</t>
  </si>
  <si>
    <t>maxDJuD12M183</t>
  </si>
  <si>
    <t>maxCCa12M185</t>
  </si>
  <si>
    <t>maxCCaD12M187</t>
  </si>
  <si>
    <t>maxDJu24M189</t>
  </si>
  <si>
    <t>maxDJuD24M191</t>
  </si>
  <si>
    <t>maxCCa24M193</t>
  </si>
  <si>
    <t>maxCCaD24M195</t>
  </si>
  <si>
    <t>maxDJu36M197</t>
  </si>
  <si>
    <t>maxDJuD36M199</t>
  </si>
  <si>
    <t>maxCCa36M201</t>
  </si>
  <si>
    <t>maxCCaD36M195203</t>
  </si>
  <si>
    <t>maySalVenCom3M218</t>
  </si>
  <si>
    <t>maySalVen3M221</t>
  </si>
  <si>
    <t>maySalVenBanD3M222</t>
  </si>
  <si>
    <t>maySalVenCooD3M223</t>
  </si>
  <si>
    <t>maySalVenComD3M224</t>
  </si>
  <si>
    <t>maySalVenSerD3M225</t>
  </si>
  <si>
    <t>maySalVenD3M227</t>
  </si>
  <si>
    <t>maySalVenBan12M240</t>
  </si>
  <si>
    <t>maySalVenCoo12M241</t>
  </si>
  <si>
    <t>maySalVenCom12M242</t>
  </si>
  <si>
    <t>maySalVenSer12M243</t>
  </si>
  <si>
    <t>maySalVenCob12M244</t>
  </si>
  <si>
    <t>maySalVen12M245</t>
  </si>
  <si>
    <t>maySalVenBanD12M246</t>
  </si>
  <si>
    <t>maySalVenCooD12M247</t>
  </si>
  <si>
    <t>maySalVenComD12M248</t>
  </si>
  <si>
    <t>maySalVenSerD12M249</t>
  </si>
  <si>
    <t>maySalVenCobD12M250</t>
  </si>
  <si>
    <t>maySalVenD12M251</t>
  </si>
  <si>
    <t>maySalVenCoo24M265</t>
  </si>
  <si>
    <t>maySalVen24M269</t>
  </si>
  <si>
    <t>maySalVenBanD24M270</t>
  </si>
  <si>
    <t>maySalVenCooD24M271</t>
  </si>
  <si>
    <t>maySalVenComD24M272</t>
  </si>
  <si>
    <t>maySalVenSerD24M273</t>
  </si>
  <si>
    <t>maySalVenCobD24M274</t>
  </si>
  <si>
    <t>maySalVenD24M275</t>
  </si>
  <si>
    <t>maySalVen36M293</t>
  </si>
  <si>
    <t>maySalVenBanD36M294</t>
  </si>
  <si>
    <t>maySalVenCooD36M295</t>
  </si>
  <si>
    <t>maySalVenComD36M296</t>
  </si>
  <si>
    <t>maySalVenSerD36M297</t>
  </si>
  <si>
    <t>maySalVenCobD36M298</t>
  </si>
  <si>
    <t>maySalVenD36M299</t>
  </si>
  <si>
    <t>numOpsExclCuota300</t>
  </si>
  <si>
    <t>salExclCuota301</t>
  </si>
  <si>
    <t>cuotaVencidos302</t>
  </si>
  <si>
    <t>salProm36M303</t>
  </si>
  <si>
    <t>salPromTC36M304</t>
  </si>
  <si>
    <t>moraPersona305</t>
  </si>
  <si>
    <t>moraTC306</t>
  </si>
  <si>
    <t>moraOps307</t>
  </si>
  <si>
    <t>maySalVenD6M314</t>
  </si>
  <si>
    <t>salPromD6M316</t>
  </si>
  <si>
    <t>salPromD36M319</t>
  </si>
  <si>
    <t>maySalVenI6M322</t>
  </si>
  <si>
    <t>salPromI6M324</t>
  </si>
  <si>
    <t>maySalVenI36M327</t>
  </si>
  <si>
    <t>salPromI36M329</t>
  </si>
  <si>
    <t>ingresoNetoTitular330</t>
  </si>
  <si>
    <t>ingresoNetoDirecta331</t>
  </si>
  <si>
    <t>numOpsVigD332</t>
  </si>
  <si>
    <t>numOpsVig36MD333</t>
  </si>
  <si>
    <t>numMesesSinVenDesdeUltVenD334</t>
  </si>
  <si>
    <t>numOpsVencidasD335</t>
  </si>
  <si>
    <t>numOpsVencidas3MD336</t>
  </si>
  <si>
    <t>numOpsVencidas12MD337</t>
  </si>
  <si>
    <t>numOpsVencidas24MD338</t>
  </si>
  <si>
    <t>numOpsVencidas36MD339</t>
  </si>
  <si>
    <t>numOpsAperturadas3MD340</t>
  </si>
  <si>
    <t>numAcreedores348</t>
  </si>
  <si>
    <t>antiguedadSri349</t>
  </si>
  <si>
    <t>califActTitularO354</t>
  </si>
  <si>
    <t>califActTitularV355</t>
  </si>
  <si>
    <t>califActTitularY356</t>
  </si>
  <si>
    <t>califActTitularT357</t>
  </si>
  <si>
    <t>califActTitularR358</t>
  </si>
  <si>
    <t>califHisTitularO359</t>
  </si>
  <si>
    <t>califHisTitularV360</t>
  </si>
  <si>
    <t>califHisTitularY361</t>
  </si>
  <si>
    <t>califHisTitularT362</t>
  </si>
  <si>
    <t>califHisTitularR363</t>
  </si>
  <si>
    <t>califHisGaranteO364</t>
  </si>
  <si>
    <t>califHisGaranteV365</t>
  </si>
  <si>
    <t>califHisGaranteY366</t>
  </si>
  <si>
    <t>califHisGaranteT367</t>
  </si>
  <si>
    <t>califHisGaranteR368</t>
  </si>
  <si>
    <t>cuotaTCS374</t>
  </si>
  <si>
    <t>numOpeDemandaJudicialTitular375</t>
  </si>
  <si>
    <t>numOpeCarteraCastigadaTitular376</t>
  </si>
  <si>
    <t>numMesesInfoCrediticiaTCS377</t>
  </si>
  <si>
    <t>saldoOpVenSfrTCS378</t>
  </si>
  <si>
    <t>saldoOpVenSfrTCS36M379</t>
  </si>
  <si>
    <t>saldoOpVenSfrCodeudor380</t>
  </si>
  <si>
    <t>saldoOpVenSfrCodeudor36M381</t>
  </si>
  <si>
    <t>SalTotOpD383</t>
  </si>
  <si>
    <t>antiguedadOpBanCoo388</t>
  </si>
  <si>
    <t>antiguedadOpTcCoo389</t>
  </si>
  <si>
    <t>antiguedadOpTcBanCoo390</t>
  </si>
  <si>
    <t>NumAcreedoresDDBan402</t>
  </si>
  <si>
    <t>NumAcreedoresDDCoop403</t>
  </si>
  <si>
    <t>NumAcreedoresDDCom404</t>
  </si>
  <si>
    <t>NumAcreedoresDDSerCob405</t>
  </si>
  <si>
    <t>TotalDeudaDBan406</t>
  </si>
  <si>
    <t>SalCalHisYTR36MDDBan407</t>
  </si>
  <si>
    <t>SalCalHisOV36MDDBan408</t>
  </si>
  <si>
    <t>SalCalYTRDDBan409</t>
  </si>
  <si>
    <t>SalCalOVDDBan410</t>
  </si>
  <si>
    <t>SalVenHis36MDDCom411</t>
  </si>
  <si>
    <t>SalCalHisTR36MDDCoop412</t>
  </si>
  <si>
    <t>numAcreedoresOpBanCooComD414</t>
  </si>
  <si>
    <t>peorNivelRiesgoValorOpBanCooComD415</t>
  </si>
  <si>
    <t>cuotaEstimadaD24M416</t>
  </si>
  <si>
    <t>MaxMontoOpD24M417</t>
  </si>
  <si>
    <t>score419</t>
  </si>
  <si>
    <t>numMesesInfoCredBanCoopD36M421</t>
  </si>
  <si>
    <t>numOpsVencidas6MD422</t>
  </si>
  <si>
    <t>edad</t>
  </si>
  <si>
    <t>MaxnumeroEstablecimiento</t>
  </si>
  <si>
    <t>SumnumeroEstablecimiento</t>
  </si>
  <si>
    <t>ANTIGUEDAD_TC_OTROS</t>
  </si>
  <si>
    <t>ANTIGUEDAD_TC_SBS</t>
  </si>
  <si>
    <t>ANTIGUEDAD_TC_SC</t>
  </si>
  <si>
    <t>ANTIGUEDAD_TC_SICOM</t>
  </si>
  <si>
    <t>DEUDA_TOTAL_OTROS_TC_12M</t>
  </si>
  <si>
    <t>DEUDA_TOTAL_OTROS_TC_24M</t>
  </si>
  <si>
    <t>DEUDA_TOTAL_OTROS_TC_3M</t>
  </si>
  <si>
    <t>DEUDA_TOTAL_OTROS_TC_6M</t>
  </si>
  <si>
    <t>DEUDA_TOTAL_SBS_TC_12M</t>
  </si>
  <si>
    <t>DEUDA_TOTAL_SBS_TC_24M</t>
  </si>
  <si>
    <t>DEUDA_TOTAL_SBS_TC_3M</t>
  </si>
  <si>
    <t>DEUDA_TOTAL_SBS_TC_6M</t>
  </si>
  <si>
    <t>DEUDA_TOTAL_SC_TC_12M</t>
  </si>
  <si>
    <t>DEUDA_TOTAL_SC_TC_24M</t>
  </si>
  <si>
    <t>DEUDA_TOTAL_SC_TC_3M</t>
  </si>
  <si>
    <t>DEUDA_TOTAL_SC_TC_6M</t>
  </si>
  <si>
    <t>DEUDA_TOTAL_SICOM_TC_12M</t>
  </si>
  <si>
    <t>DEUDA_TOTAL_SICOM_TC_24M</t>
  </si>
  <si>
    <t>DEUDA_TOTAL_SICOM_TC_3M</t>
  </si>
  <si>
    <t>DEUDA_TOTAL_SICOM_TC_6M</t>
  </si>
  <si>
    <t>MVALVEN_OTROS_TC_12M</t>
  </si>
  <si>
    <t>MVALVEN_OTROS_TC_24M</t>
  </si>
  <si>
    <t>MVALVEN_OTROS_TC_36M</t>
  </si>
  <si>
    <t>MVALVEN_OTROS_TC_3M</t>
  </si>
  <si>
    <t>MVALVEN_OTROS_TC_6M</t>
  </si>
  <si>
    <t>MVALVEN_SBS_TC_12M</t>
  </si>
  <si>
    <t>MVALVEN_SBS_TC_24M</t>
  </si>
  <si>
    <t>MVALVEN_SBS_TC_36M</t>
  </si>
  <si>
    <t>MVALVEN_SBS_TC_3M</t>
  </si>
  <si>
    <t>MVALVEN_SBS_TC_6M</t>
  </si>
  <si>
    <t>MVALVEN_SC_TC_12M</t>
  </si>
  <si>
    <t>MVALVEN_SC_TC_24M</t>
  </si>
  <si>
    <t>MVALVEN_SC_TC_36M</t>
  </si>
  <si>
    <t>MVALVEN_SC_TC_3M</t>
  </si>
  <si>
    <t>MVALVEN_SC_TC_6M</t>
  </si>
  <si>
    <t>MVALVEN_SICOM_TC_12M</t>
  </si>
  <si>
    <t>MVALVEN_SICOM_TC_24M</t>
  </si>
  <si>
    <t>MVALVEN_SICOM_TC_36M</t>
  </si>
  <si>
    <t>MVALVEN_SICOM_TC_3M</t>
  </si>
  <si>
    <t>MVALVEN_SICOM_TC_6M</t>
  </si>
  <si>
    <t>MVAL_CASTIGO_OTROS_TC_12M</t>
  </si>
  <si>
    <t>MVAL_CASTIGO_OTROS_TC_24M</t>
  </si>
  <si>
    <t>MVAL_CASTIGO_OTROS_TC_36M</t>
  </si>
  <si>
    <t>MVAL_CASTIGO_OTROS_TC_3M</t>
  </si>
  <si>
    <t>MVAL_CASTIGO_OTROS_TC_6M</t>
  </si>
  <si>
    <t>MVAL_CASTIGO_SBS_TC_12M</t>
  </si>
  <si>
    <t>MVAL_CASTIGO_SBS_TC_24M</t>
  </si>
  <si>
    <t>MVAL_CASTIGO_SBS_TC_36M</t>
  </si>
  <si>
    <t>MVAL_CASTIGO_SBS_TC_3M</t>
  </si>
  <si>
    <t>MVAL_CASTIGO_SBS_TC_6M</t>
  </si>
  <si>
    <t>MVAL_CASTIGO_SC_TC_12M</t>
  </si>
  <si>
    <t>MVAL_CASTIGO_SC_TC_24M</t>
  </si>
  <si>
    <t>MVAL_CASTIGO_SC_TC_36M</t>
  </si>
  <si>
    <t>MVAL_CASTIGO_SC_TC_3M</t>
  </si>
  <si>
    <t>MVAL_CASTIGO_SC_TC_6M</t>
  </si>
  <si>
    <t>MVAL_CASTIGO_SICOM_TC_12M</t>
  </si>
  <si>
    <t>MVAL_CASTIGO_SICOM_TC_24M</t>
  </si>
  <si>
    <t>MVAL_CASTIGO_SICOM_TC_36M</t>
  </si>
  <si>
    <t>MVAL_CASTIGO_SICOM_TC_3M</t>
  </si>
  <si>
    <t>MVAL_CASTIGO_SICOM_TC_6M</t>
  </si>
  <si>
    <t>MVAL_DEMANDA_OTROS_TC_12M</t>
  </si>
  <si>
    <t>MVAL_DEMANDA_OTROS_TC_24M</t>
  </si>
  <si>
    <t>MVAL_DEMANDA_OTROS_TC_36M</t>
  </si>
  <si>
    <t>MVAL_DEMANDA_OTROS_TC_3M</t>
  </si>
  <si>
    <t>MVAL_DEMANDA_OTROS_TC_6M</t>
  </si>
  <si>
    <t>MVAL_DEMANDA_SBS_TC_12M</t>
  </si>
  <si>
    <t>MVAL_DEMANDA_SBS_TC_24M</t>
  </si>
  <si>
    <t>MVAL_DEMANDA_SBS_TC_36M</t>
  </si>
  <si>
    <t>MVAL_DEMANDA_SBS_TC_3M</t>
  </si>
  <si>
    <t>MVAL_DEMANDA_SBS_TC_6M</t>
  </si>
  <si>
    <t>MVAL_DEMANDA_SC_TC_12M</t>
  </si>
  <si>
    <t>MVAL_DEMANDA_SC_TC_24M</t>
  </si>
  <si>
    <t>MVAL_DEMANDA_SC_TC_36M</t>
  </si>
  <si>
    <t>MVAL_DEMANDA_SC_TC_3M</t>
  </si>
  <si>
    <t>MVAL_DEMANDA_SC_TC_6M</t>
  </si>
  <si>
    <t>MVAL_DEMANDA_SICOM_TC_12M</t>
  </si>
  <si>
    <t>MVAL_DEMANDA_SICOM_TC_24M</t>
  </si>
  <si>
    <t>MVAL_DEMANDA_SICOM_TC_36M</t>
  </si>
  <si>
    <t>MVAL_DEMANDA_SICOM_TC_3M</t>
  </si>
  <si>
    <t>MVAL_DEMANDA_SICOM_TC_6M</t>
  </si>
  <si>
    <t>NENT_VEN_OTROS_TC_12M</t>
  </si>
  <si>
    <t>NENT_VEN_OTROS_TC_24M</t>
  </si>
  <si>
    <t>NENT_VEN_OTROS_TC_36M</t>
  </si>
  <si>
    <t>NENT_VEN_OTROS_TC_3M</t>
  </si>
  <si>
    <t>NENT_VEN_OTROS_TC_6M</t>
  </si>
  <si>
    <t>NENT_VEN_SBS_TC_12M</t>
  </si>
  <si>
    <t>NENT_VEN_SBS_TC_24M</t>
  </si>
  <si>
    <t>NENT_VEN_SBS_TC_36M</t>
  </si>
  <si>
    <t>NENT_VEN_SBS_TC_3M</t>
  </si>
  <si>
    <t>NENT_VEN_SBS_TC_6M</t>
  </si>
  <si>
    <t>NENT_VEN_SC_TC_12M</t>
  </si>
  <si>
    <t>NENT_VEN_SC_TC_24M</t>
  </si>
  <si>
    <t>NENT_VEN_SC_TC_36M</t>
  </si>
  <si>
    <t>NENT_VEN_SC_TC_3M</t>
  </si>
  <si>
    <t>NENT_VEN_SC_TC_6M</t>
  </si>
  <si>
    <t>NENT_VEN_SICOM_TC_12M</t>
  </si>
  <si>
    <t>NENT_VEN_SICOM_TC_24M</t>
  </si>
  <si>
    <t>NENT_VEN_SICOM_TC_36M</t>
  </si>
  <si>
    <t>NENT_VEN_SICOM_TC_3M</t>
  </si>
  <si>
    <t>NENT_VEN_SICOM_TC_6M</t>
  </si>
  <si>
    <t>NTC_APERT_OTROS_TC_12M</t>
  </si>
  <si>
    <t>NTC_APERT_OTROS_TC_24M</t>
  </si>
  <si>
    <t>NTC_APERT_OTROS_TC_36M</t>
  </si>
  <si>
    <t>NTC_APERT_OTROS_TC_3M</t>
  </si>
  <si>
    <t>NTC_APERT_OTROS_TC_6M</t>
  </si>
  <si>
    <t>NTC_APERT_SBS_TC_12M</t>
  </si>
  <si>
    <t>NTC_APERT_SBS_TC_24M</t>
  </si>
  <si>
    <t>NTC_APERT_SBS_TC_36M</t>
  </si>
  <si>
    <t>NTC_APERT_SBS_TC_3M</t>
  </si>
  <si>
    <t>NTC_APERT_SBS_TC_6M</t>
  </si>
  <si>
    <t>NTC_APERT_SC_TC_12M</t>
  </si>
  <si>
    <t>NTC_APERT_SC_TC_24M</t>
  </si>
  <si>
    <t>NTC_APERT_SC_TC_36M</t>
  </si>
  <si>
    <t>NTC_APERT_SC_TC_3M</t>
  </si>
  <si>
    <t>NTC_APERT_SC_TC_6M</t>
  </si>
  <si>
    <t>NTC_APERT_SICOM_TC_12M</t>
  </si>
  <si>
    <t>NTC_APERT_SICOM_TC_24M</t>
  </si>
  <si>
    <t>NTC_APERT_SICOM_TC_36M</t>
  </si>
  <si>
    <t>NTC_APERT_SICOM_TC_3M</t>
  </si>
  <si>
    <t>NTC_APERT_SICOM_TC_6M</t>
  </si>
  <si>
    <t>NTC_CASTIGO_TC_12M</t>
  </si>
  <si>
    <t>NTC_CASTIGO_TC_24M</t>
  </si>
  <si>
    <t>NTC_CASTIGO_TC_36M</t>
  </si>
  <si>
    <t>NTC_CASTIGO_TC_3M</t>
  </si>
  <si>
    <t>NTC_CASTIGO_TC_6M</t>
  </si>
  <si>
    <t>NTC_DEMANDA_TC_12M</t>
  </si>
  <si>
    <t>NTC_DEMANDA_TC_24M</t>
  </si>
  <si>
    <t>NTC_DEMANDA_TC_36M</t>
  </si>
  <si>
    <t>NTC_DEMANDA_TC_3M</t>
  </si>
  <si>
    <t>NTC_DEMANDA_TC_6M</t>
  </si>
  <si>
    <t>NTC_NDI_TC_12M</t>
  </si>
  <si>
    <t>NTC_NDI_TC_24M</t>
  </si>
  <si>
    <t>NTC_NDI_TC_36M</t>
  </si>
  <si>
    <t>NTC_NDI_TC_3M</t>
  </si>
  <si>
    <t>NTC_NDI_TC_6M</t>
  </si>
  <si>
    <t>NTC_REFIN_TC_12M</t>
  </si>
  <si>
    <t>NTC_REFIN_TC_24M</t>
  </si>
  <si>
    <t>NTC_REFIN_TC_3M</t>
  </si>
  <si>
    <t>NTC_REFIN_TC_6M</t>
  </si>
  <si>
    <t>NTC_VENC_181A360_TC_12M</t>
  </si>
  <si>
    <t>NTC_VENC_181A360_TC_24M</t>
  </si>
  <si>
    <t>NTC_VENC_181A360_TC_36M</t>
  </si>
  <si>
    <t>NTC_VENC_181A360_TC_3M</t>
  </si>
  <si>
    <t>NTC_VENC_181A360_TC_6M</t>
  </si>
  <si>
    <t>NTC_VENC_1A30_TC_12M</t>
  </si>
  <si>
    <t>NTC_VENC_1A30_TC_24M</t>
  </si>
  <si>
    <t>NTC_VENC_1A30_TC_36M</t>
  </si>
  <si>
    <t>NTC_VENC_1A30_TC_3M</t>
  </si>
  <si>
    <t>NTC_VENC_1A30_TC_6M</t>
  </si>
  <si>
    <t>NTC_VENC_31A90_TC_12M</t>
  </si>
  <si>
    <t>NTC_VENC_31A90_TC_24M</t>
  </si>
  <si>
    <t>NTC_VENC_31A90_TC_36M</t>
  </si>
  <si>
    <t>NTC_VENC_31A90_TC_3M</t>
  </si>
  <si>
    <t>NTC_VENC_31A90_TC_6M</t>
  </si>
  <si>
    <t>NTC_VENC_91A180_TC_12M</t>
  </si>
  <si>
    <t>NTC_VENC_91A180_TC_24M</t>
  </si>
  <si>
    <t>NTC_VENC_91A180_TC_36M</t>
  </si>
  <si>
    <t>NTC_VENC_91A180_TC_3M</t>
  </si>
  <si>
    <t>NTC_VENC_91A180_TC_6M</t>
  </si>
  <si>
    <t>NTC_VENC_MAYOR360_TC_12M</t>
  </si>
  <si>
    <t>NTC_VENC_MAYOR360_TC_24M</t>
  </si>
  <si>
    <t>NTC_VENC_MAYOR360_TC_36M</t>
  </si>
  <si>
    <t>NTC_VENC_MAYOR360_TC_3M</t>
  </si>
  <si>
    <t>NTC_VENC_MAYOR360_TC_6M</t>
  </si>
  <si>
    <t>NTC_VENC_TC_12M</t>
  </si>
  <si>
    <t>NTC_VENC_TC_24M</t>
  </si>
  <si>
    <t>NTC_VENC_TC_36M</t>
  </si>
  <si>
    <t>NTC_VENC_TC_3M</t>
  </si>
  <si>
    <t>NTC_VENC_TC_6M</t>
  </si>
  <si>
    <t>NTC_XVEN_TC_12M</t>
  </si>
  <si>
    <t>NTC_XVEN_TC_24M</t>
  </si>
  <si>
    <t>NTC_XVEN_TC_36M</t>
  </si>
  <si>
    <t>NTC_XVEN_TC_3M</t>
  </si>
  <si>
    <t>NTC_XVEN_TC_6M</t>
  </si>
  <si>
    <t>PROM_CAS_OTROS_TC_12M</t>
  </si>
  <si>
    <t>PROM_CAS_OTROS_TC_24M</t>
  </si>
  <si>
    <t>PROM_CAS_OTROS_TC_36M</t>
  </si>
  <si>
    <t>PROM_CAS_OTROS_TC_3M</t>
  </si>
  <si>
    <t>PROM_CAS_OTROS_TC_6M</t>
  </si>
  <si>
    <t>PROM_CAS_SBS_TC_12M</t>
  </si>
  <si>
    <t>PROM_CAS_SBS_TC_24M</t>
  </si>
  <si>
    <t>PROM_CAS_SBS_TC_36M</t>
  </si>
  <si>
    <t>PROM_CAS_SBS_TC_3M</t>
  </si>
  <si>
    <t>PROM_CAS_SBS_TC_6M</t>
  </si>
  <si>
    <t>PROM_CAS_SC_TC_12M</t>
  </si>
  <si>
    <t>PROM_CAS_SC_TC_24M</t>
  </si>
  <si>
    <t>PROM_CAS_SC_TC_36M</t>
  </si>
  <si>
    <t>PROM_CAS_SC_TC_3M</t>
  </si>
  <si>
    <t>PROM_CAS_SC_TC_6M</t>
  </si>
  <si>
    <t>PROM_CAS_SICOM_TC_12M</t>
  </si>
  <si>
    <t>PROM_CAS_SICOM_TC_24M</t>
  </si>
  <si>
    <t>PROM_CAS_SICOM_TC_36M</t>
  </si>
  <si>
    <t>PROM_CAS_SICOM_TC_3M</t>
  </si>
  <si>
    <t>PROM_CAS_SICOM_TC_6M</t>
  </si>
  <si>
    <t>PROM_DEM_OTROS_TC_12M</t>
  </si>
  <si>
    <t>PROM_DEM_OTROS_TC_24M</t>
  </si>
  <si>
    <t>PROM_DEM_OTROS_TC_36M</t>
  </si>
  <si>
    <t>PROM_DEM_OTROS_TC_3M</t>
  </si>
  <si>
    <t>PROM_DEM_OTROS_TC_6M</t>
  </si>
  <si>
    <t>PROM_DEM_SBS_TC_12M</t>
  </si>
  <si>
    <t>PROM_DEM_SBS_TC_24M</t>
  </si>
  <si>
    <t>PROM_DEM_SBS_TC_36M</t>
  </si>
  <si>
    <t>PROM_DEM_SBS_TC_3M</t>
  </si>
  <si>
    <t>PROM_DEM_SBS_TC_6M</t>
  </si>
  <si>
    <t>PROM_DEM_SC_TC_12M</t>
  </si>
  <si>
    <t>PROM_DEM_SC_TC_24M</t>
  </si>
  <si>
    <t>PROM_DEM_SC_TC_36M</t>
  </si>
  <si>
    <t>PROM_DEM_SC_TC_3M</t>
  </si>
  <si>
    <t>PROM_DEM_SC_TC_6M</t>
  </si>
  <si>
    <t>PROM_DEM_SICOM_TC_12M</t>
  </si>
  <si>
    <t>PROM_DEM_SICOM_TC_24M</t>
  </si>
  <si>
    <t>PROM_DEM_SICOM_TC_36M</t>
  </si>
  <si>
    <t>PROM_DEM_SICOM_TC_3M</t>
  </si>
  <si>
    <t>PROM_DEM_SICOM_TC_6M</t>
  </si>
  <si>
    <t>PROM_MAX_DVEN_C_TC_12M</t>
  </si>
  <si>
    <t>PROM_MAX_DVEN_C_TC_24M</t>
  </si>
  <si>
    <t>PROM_MAX_DVEN_C_TC_36M</t>
  </si>
  <si>
    <t>PROM_MAX_DVEN_C_TC_3M</t>
  </si>
  <si>
    <t>PROM_MAX_DVEN_C_TC_6M</t>
  </si>
  <si>
    <t>PROM_MAX_DVEN_M_TC_12M</t>
  </si>
  <si>
    <t>PROM_MAX_DVEN_M_TC_24M</t>
  </si>
  <si>
    <t>PROM_MAX_DVEN_M_TC_36M</t>
  </si>
  <si>
    <t>PROM_MAX_DVEN_M_TC_3M</t>
  </si>
  <si>
    <t>PROM_MAX_DVEN_M_TC_6M</t>
  </si>
  <si>
    <t>PROM_MAX_DVEN_N_TC_12M</t>
  </si>
  <si>
    <t>PROM_MAX_DVEN_N_TC_24M</t>
  </si>
  <si>
    <t>PROM_MAX_DVEN_N_TC_36M</t>
  </si>
  <si>
    <t>PROM_MAX_DVEN_N_TC_3M</t>
  </si>
  <si>
    <t>PROM_MAX_DVEN_N_TC_6M</t>
  </si>
  <si>
    <t>PROM_MAX_DVEN_OTROS_SIS_TC_12M</t>
  </si>
  <si>
    <t>PROM_MAX_DVEN_OTROS_SIS_TC_24M</t>
  </si>
  <si>
    <t>PROM_MAX_DVEN_OTROS_SIS_TC_36M</t>
  </si>
  <si>
    <t>PROM_MAX_DVEN_OTROS_SIS_TC_3M</t>
  </si>
  <si>
    <t>PROM_MAX_DVEN_OTROS_SIS_TC_6M</t>
  </si>
  <si>
    <t>PROM_MAX_DVEN_OTROS_TC_12M</t>
  </si>
  <si>
    <t>PROM_MAX_DVEN_OTROS_TC_24M</t>
  </si>
  <si>
    <t>PROM_MAX_DVEN_OTROS_TC_36M</t>
  </si>
  <si>
    <t>PROM_MAX_DVEN_OTROS_TC_3M</t>
  </si>
  <si>
    <t>PROM_MAX_DVEN_OTROS_TC_6M</t>
  </si>
  <si>
    <t>PROM_MAX_DVEN_P_TC_12M</t>
  </si>
  <si>
    <t>PROM_MAX_DVEN_P_TC_24M</t>
  </si>
  <si>
    <t>PROM_MAX_DVEN_P_TC_36M</t>
  </si>
  <si>
    <t>PROM_MAX_DVEN_P_TC_3M</t>
  </si>
  <si>
    <t>PROM_MAX_DVEN_P_TC_6M</t>
  </si>
  <si>
    <t>PROM_MAX_DVEN_SBS_TC_12M</t>
  </si>
  <si>
    <t>PROM_MAX_DVEN_SBS_TC_24M</t>
  </si>
  <si>
    <t>PROM_MAX_DVEN_SBS_TC_36M</t>
  </si>
  <si>
    <t>PROM_MAX_DVEN_SBS_TC_3M</t>
  </si>
  <si>
    <t>PROM_MAX_DVEN_SBS_TC_6M</t>
  </si>
  <si>
    <t>PROM_MAX_DVEN_SC_TC_12M</t>
  </si>
  <si>
    <t>PROM_MAX_DVEN_SC_TC_24M</t>
  </si>
  <si>
    <t>PROM_MAX_DVEN_SC_TC_36M</t>
  </si>
  <si>
    <t>PROM_MAX_DVEN_SC_TC_3M</t>
  </si>
  <si>
    <t>PROM_MAX_DVEN_SC_TC_6M</t>
  </si>
  <si>
    <t>PROM_MAX_DVEN_SICOM_TC_12M</t>
  </si>
  <si>
    <t>PROM_MAX_DVEN_SICOM_TC_24M</t>
  </si>
  <si>
    <t>PROM_MAX_DVEN_SICOM_TC_36M</t>
  </si>
  <si>
    <t>PROM_MAX_DVEN_SICOM_TC_3M</t>
  </si>
  <si>
    <t>PROM_MAX_DVEN_SICOM_TC_6M</t>
  </si>
  <si>
    <t>PROM_MAX_DVEN_V_TC_12M</t>
  </si>
  <si>
    <t>PROM_MAX_DVEN_V_TC_24M</t>
  </si>
  <si>
    <t>PROM_MAX_DVEN_V_TC_36M</t>
  </si>
  <si>
    <t>PROM_MAX_DVEN_V_TC_3M</t>
  </si>
  <si>
    <t>PROM_MAX_DVEN_V_TC_6M</t>
  </si>
  <si>
    <t>PROM_NDI_OTROS_TC_12M</t>
  </si>
  <si>
    <t>PROM_NDI_OTROS_TC_24M</t>
  </si>
  <si>
    <t>PROM_NDI_OTROS_TC_36M</t>
  </si>
  <si>
    <t>PROM_NDI_OTROS_TC_3M</t>
  </si>
  <si>
    <t>PROM_NDI_OTROS_TC_6M</t>
  </si>
  <si>
    <t>PROM_NDI_SBS_TC_12M</t>
  </si>
  <si>
    <t>PROM_NDI_SBS_TC_24M</t>
  </si>
  <si>
    <t>PROM_NDI_SBS_TC_36M</t>
  </si>
  <si>
    <t>PROM_NDI_SBS_TC_3M</t>
  </si>
  <si>
    <t>PROM_NDI_SBS_TC_6M</t>
  </si>
  <si>
    <t>PROM_NDI_SC_TC_12M</t>
  </si>
  <si>
    <t>PROM_NDI_SC_TC_24M</t>
  </si>
  <si>
    <t>PROM_NDI_SC_TC_36M</t>
  </si>
  <si>
    <t>PROM_NDI_SC_TC_3M</t>
  </si>
  <si>
    <t>PROM_NDI_SC_TC_6M</t>
  </si>
  <si>
    <t>PROM_NDI_SICOM_TC_12M</t>
  </si>
  <si>
    <t>PROM_NDI_SICOM_TC_24M</t>
  </si>
  <si>
    <t>PROM_NDI_SICOM_TC_36M</t>
  </si>
  <si>
    <t>PROM_NDI_SICOM_TC_3M</t>
  </si>
  <si>
    <t>PROM_NDI_SICOM_TC_6M</t>
  </si>
  <si>
    <t>PROM_VEN_OTROS_TC_12M</t>
  </si>
  <si>
    <t>PROM_VEN_OTROS_TC_24M</t>
  </si>
  <si>
    <t>PROM_VEN_OTROS_TC_36M</t>
  </si>
  <si>
    <t>PROM_VEN_OTROS_TC_3M</t>
  </si>
  <si>
    <t>PROM_VEN_OTROS_TC_6M</t>
  </si>
  <si>
    <t>PROM_VEN_SBS_TC_12M</t>
  </si>
  <si>
    <t>PROM_VEN_SBS_TC_24M</t>
  </si>
  <si>
    <t>PROM_VEN_SBS_TC_36M</t>
  </si>
  <si>
    <t>PROM_VEN_SBS_TC_3M</t>
  </si>
  <si>
    <t>PROM_VEN_SBS_TC_6M</t>
  </si>
  <si>
    <t>PROM_VEN_SC_TC_12M</t>
  </si>
  <si>
    <t>PROM_VEN_SC_TC_24M</t>
  </si>
  <si>
    <t>PROM_VEN_SC_TC_36M</t>
  </si>
  <si>
    <t>PROM_VEN_SC_TC_3M</t>
  </si>
  <si>
    <t>PROM_VEN_SC_TC_6M</t>
  </si>
  <si>
    <t>PROM_VEN_SICOM_TC_12M</t>
  </si>
  <si>
    <t>PROM_VEN_SICOM_TC_24M</t>
  </si>
  <si>
    <t>PROM_VEN_SICOM_TC_36M</t>
  </si>
  <si>
    <t>PROM_VEN_SICOM_TC_3M</t>
  </si>
  <si>
    <t>PROM_VEN_SICOM_TC_6M</t>
  </si>
  <si>
    <t>PROM_XVEN_OTROS_TC_12M</t>
  </si>
  <si>
    <t>PROM_XVEN_OTROS_TC_24M</t>
  </si>
  <si>
    <t>PROM_XVEN_OTROS_TC_36M</t>
  </si>
  <si>
    <t>PROM_XVEN_OTROS_TC_3M</t>
  </si>
  <si>
    <t>PROM_XVEN_OTROS_TC_6M</t>
  </si>
  <si>
    <t>PROM_XVEN_SBS_TC_12M</t>
  </si>
  <si>
    <t>PROM_XVEN_SBS_TC_24M</t>
  </si>
  <si>
    <t>PROM_XVEN_SBS_TC_36M</t>
  </si>
  <si>
    <t>PROM_XVEN_SBS_TC_3M</t>
  </si>
  <si>
    <t>PROM_XVEN_SBS_TC_6M</t>
  </si>
  <si>
    <t>PROM_XVEN_SC_TC_12M</t>
  </si>
  <si>
    <t>PROM_XVEN_SC_TC_24M</t>
  </si>
  <si>
    <t>PROM_XVEN_SC_TC_36M</t>
  </si>
  <si>
    <t>PROM_XVEN_SC_TC_3M</t>
  </si>
  <si>
    <t>PROM_XVEN_SC_TC_6M</t>
  </si>
  <si>
    <t>PROM_XVEN_SICOM_TC_12M</t>
  </si>
  <si>
    <t>PROM_XVEN_SICOM_TC_24M</t>
  </si>
  <si>
    <t>PROM_XVEN_SICOM_TC_36M</t>
  </si>
  <si>
    <t>PROM_XVEN_SICOM_TC_3M</t>
  </si>
  <si>
    <t>PROM_XVEN_SICOM_TC_6M</t>
  </si>
  <si>
    <t>VAL_REFIN_TC_12M</t>
  </si>
  <si>
    <t>MAX_DVEN_SBS_TC_3M</t>
  </si>
  <si>
    <t>MAX_DVEN_SBS_TC_6M</t>
  </si>
  <si>
    <t>MAX_DVEN_SBS_TC_12M</t>
  </si>
  <si>
    <t>MAX_DVEN_SBS_TC_24M</t>
  </si>
  <si>
    <t>MAX_DVEN_SBS_TC_36M</t>
  </si>
  <si>
    <t>MAX_DVEN_SC_TC_3M</t>
  </si>
  <si>
    <t>MAX_DVEN_SC_TC_6M</t>
  </si>
  <si>
    <t>MAX_DVEN_SC_TC_12M</t>
  </si>
  <si>
    <t>MAX_DVEN_SC_TC_24M</t>
  </si>
  <si>
    <t>MAX_DVEN_SC_TC_36M</t>
  </si>
  <si>
    <t>MAX_DVEN_SICOM_TC_3M</t>
  </si>
  <si>
    <t>MAX_DVEN_SICOM_TC_6M</t>
  </si>
  <si>
    <t>MAX_DVEN_SICOM_TC_12M</t>
  </si>
  <si>
    <t>MAX_DVEN_SICOM_TC_24M</t>
  </si>
  <si>
    <t>MAX_DVEN_SICOM_TC_36M</t>
  </si>
  <si>
    <t>MAX_DVEN_OTROS_SIS_TC_3M</t>
  </si>
  <si>
    <t>MAX_DVEN_OTROS_SIS_TC_6M</t>
  </si>
  <si>
    <t>MAX_DVEN_OTROS_SIS_TC_12M</t>
  </si>
  <si>
    <t>MAX_DVEN_OTROS_SIS_TC_24M</t>
  </si>
  <si>
    <t>MAX_DVEN_OTROS_SIS_TC_36M</t>
  </si>
  <si>
    <t>NOPE_REFIN_OP_3M</t>
  </si>
  <si>
    <t>NOPE_REFIN_OP_6M</t>
  </si>
  <si>
    <t>NOPE_REFIN_OP_12M</t>
  </si>
  <si>
    <t>NOPE_REFIN_OP_24M</t>
  </si>
  <si>
    <t>VAL_REFIN_OP_12M</t>
  </si>
  <si>
    <t>NOPE_XVEN_OP_3M</t>
  </si>
  <si>
    <t>NOPE_XVEN_OP_6M</t>
  </si>
  <si>
    <t>NOPE_XVEN_OP_12M</t>
  </si>
  <si>
    <t>NOPE_XVEN_OP_24M</t>
  </si>
  <si>
    <t>NOPE_XVEN_OP_36M</t>
  </si>
  <si>
    <t>NOPE_VENC_OP_3M</t>
  </si>
  <si>
    <t>NOPE_VENC_OP_6M</t>
  </si>
  <si>
    <t>NOPE_VENC_OP_12M</t>
  </si>
  <si>
    <t>NOPE_VENC_OP_24M</t>
  </si>
  <si>
    <t>NOPE_VENC_OP_36M</t>
  </si>
  <si>
    <t>NOPE_NDI_OP_3M</t>
  </si>
  <si>
    <t>NOPE_NDI_OP_6M</t>
  </si>
  <si>
    <t>NOPE_NDI_OP_12M</t>
  </si>
  <si>
    <t>NOPE_NDI_OP_24M</t>
  </si>
  <si>
    <t>NOPE_NDI_OP_36M</t>
  </si>
  <si>
    <t>NOPE_VENC_1A30_OP_3M</t>
  </si>
  <si>
    <t>NOPE_VENC_1A30_OP_6M</t>
  </si>
  <si>
    <t>NOPE_VENC_1A30_OP_12M</t>
  </si>
  <si>
    <t>NOPE_VENC_1A30_OP_24M</t>
  </si>
  <si>
    <t>NOPE_VENC_1A30_OP_36M</t>
  </si>
  <si>
    <t>NOPE_VENC_31A90_OP_3M</t>
  </si>
  <si>
    <t>NOPE_VENC_31A90_OP_6M</t>
  </si>
  <si>
    <t>NOPE_VENC_31A90_OP_12M</t>
  </si>
  <si>
    <t>NOPE_VENC_31A90_OP_24M</t>
  </si>
  <si>
    <t>NOPE_VENC_31A90_OP_36M</t>
  </si>
  <si>
    <t>NOPE_VENC_91A180_OP_3M</t>
  </si>
  <si>
    <t>NOPE_VENC_91A180_OP_6M</t>
  </si>
  <si>
    <t>NOPE_VENC_91A180_OP_12M</t>
  </si>
  <si>
    <t>NOPE_VENC_91A180_OP_24M</t>
  </si>
  <si>
    <t>NOPE_VENC_91A180_OP_36M</t>
  </si>
  <si>
    <t>NOPE_VENC_181A360_OP_3M</t>
  </si>
  <si>
    <t>NOPE_VENC_181A360_OP_6M</t>
  </si>
  <si>
    <t>NOPE_VENC_181A360_OP_12M</t>
  </si>
  <si>
    <t>NOPE_VENC_181A360_OP_24M</t>
  </si>
  <si>
    <t>NOPE_VENC_181A360_OP_36M</t>
  </si>
  <si>
    <t>NOPE_VENC_MAYOR360_OP_3M</t>
  </si>
  <si>
    <t>NOPE_VENC_MAYOR360_OP_6M</t>
  </si>
  <si>
    <t>NOPE_VENC_MAYOR360_OP_12M</t>
  </si>
  <si>
    <t>NOPE_VENC_MAYOR360_OP_24M</t>
  </si>
  <si>
    <t>NOPE_VENC_MAYOR360_OP_36M</t>
  </si>
  <si>
    <t>NOPE_DEMANDA_OP_3M</t>
  </si>
  <si>
    <t>NOPE_DEMANDA_OP_6M</t>
  </si>
  <si>
    <t>NOPE_DEMANDA_OP_12M</t>
  </si>
  <si>
    <t>NOPE_DEMANDA_OP_24M</t>
  </si>
  <si>
    <t>NOPE_DEMANDA_OP_36M</t>
  </si>
  <si>
    <t>NOPE_CASTIGO_OP_3M</t>
  </si>
  <si>
    <t>NOPE_CASTIGO_OP_6M</t>
  </si>
  <si>
    <t>NOPE_CASTIGO_OP_12M</t>
  </si>
  <si>
    <t>NOPE_CASTIGO_OP_24M</t>
  </si>
  <si>
    <t>NOPE_CASTIGO_OP_36M</t>
  </si>
  <si>
    <t>NOPE_APERT_SBS_OP_3M</t>
  </si>
  <si>
    <t>NOPE_APERT_SBS_OP_6M</t>
  </si>
  <si>
    <t>NOPE_APERT_SBS_OP_12M</t>
  </si>
  <si>
    <t>NOPE_APERT_SBS_OP_24M</t>
  </si>
  <si>
    <t>NOPE_APERT_SBS_OP_36M</t>
  </si>
  <si>
    <t>NOPE_APERT_SC_OP_3M</t>
  </si>
  <si>
    <t>NOPE_APERT_SC_OP_6M</t>
  </si>
  <si>
    <t>NOPE_APERT_SC_OP_12M</t>
  </si>
  <si>
    <t>NOPE_APERT_SC_OP_24M</t>
  </si>
  <si>
    <t>NOPE_APERT_SC_OP_36M</t>
  </si>
  <si>
    <t>NOPE_APERT_SICOM_OP_3M</t>
  </si>
  <si>
    <t>NOPE_APERT_SICOM_OP_6M</t>
  </si>
  <si>
    <t>NOPE_APERT_SICOM_OP_12M</t>
  </si>
  <si>
    <t>NOPE_APERT_SICOM_OP_24M</t>
  </si>
  <si>
    <t>NOPE_APERT_SICOM_OP_36M</t>
  </si>
  <si>
    <t>NOPE_APERT_OTROS_OP_3M</t>
  </si>
  <si>
    <t>NOPE_APERT_OTROS_OP_6M</t>
  </si>
  <si>
    <t>NOPE_APERT_OTROS_OP_12M</t>
  </si>
  <si>
    <t>NOPE_APERT_OTROS_OP_24M</t>
  </si>
  <si>
    <t>NOPE_APERT_OTROS_OP_36M</t>
  </si>
  <si>
    <t>MVALVEN_SBS_OP_3M</t>
  </si>
  <si>
    <t>MVALVEN_SBS_OP_6M</t>
  </si>
  <si>
    <t>MVALVEN_SBS_OP_12M</t>
  </si>
  <si>
    <t>MVALVEN_SBS_OP_24M</t>
  </si>
  <si>
    <t>MVALVEN_SBS_OP_36M</t>
  </si>
  <si>
    <t>MVALVEN_SC_OP_3M</t>
  </si>
  <si>
    <t>MVALVEN_SC_OP_6M</t>
  </si>
  <si>
    <t>MVALVEN_SC_OP_12M</t>
  </si>
  <si>
    <t>MVALVEN_SC_OP_24M</t>
  </si>
  <si>
    <t>MVALVEN_SC_OP_36M</t>
  </si>
  <si>
    <t>MVALVEN_SICOM_OP_3M</t>
  </si>
  <si>
    <t>MVALVEN_SICOM_OP_6M</t>
  </si>
  <si>
    <t>MVALVEN_SICOM_OP_12M</t>
  </si>
  <si>
    <t>MVALVEN_SICOM_OP_24M</t>
  </si>
  <si>
    <t>MVALVEN_SICOM_OP_36M</t>
  </si>
  <si>
    <t>MVALVEN_OTROS_OP_3M</t>
  </si>
  <si>
    <t>MVALVEN_OTROS_OP_6M</t>
  </si>
  <si>
    <t>MVALVEN_OTROS_OP_12M</t>
  </si>
  <si>
    <t>MVALVEN_OTROS_OP_24M</t>
  </si>
  <si>
    <t>MVALVEN_OTROS_OP_36M</t>
  </si>
  <si>
    <t>MVAL_DEMANDA_SBS_OP_3M</t>
  </si>
  <si>
    <t>MVAL_DEMANDA_SBS_OP_6M</t>
  </si>
  <si>
    <t>MVAL_DEMANDA_SBS_OP_12M</t>
  </si>
  <si>
    <t>MVAL_DEMANDA_SBS_OP_24M</t>
  </si>
  <si>
    <t>MVAL_DEMANDA_SBS_OP_36M</t>
  </si>
  <si>
    <t>MVAL_DEMANDA_SC_OP_3M</t>
  </si>
  <si>
    <t>MVAL_DEMANDA_SC_OP_6M</t>
  </si>
  <si>
    <t>MVAL_DEMANDA_SC_OP_12M</t>
  </si>
  <si>
    <t>MVAL_DEMANDA_SC_OP_24M</t>
  </si>
  <si>
    <t>MVAL_DEMANDA_SC_OP_36M</t>
  </si>
  <si>
    <t>MVAL_DEMANDA_SICOM_OP_3M</t>
  </si>
  <si>
    <t>MVAL_DEMANDA_SICOM_OP_6M</t>
  </si>
  <si>
    <t>MVAL_DEMANDA_SICOM_OP_12M</t>
  </si>
  <si>
    <t>MVAL_DEMANDA_SICOM_OP_24M</t>
  </si>
  <si>
    <t>MVAL_DEMANDA_SICOM_OP_36M</t>
  </si>
  <si>
    <t>MVAL_DEMANDA_OTROS_OP_3M</t>
  </si>
  <si>
    <t>MVAL_DEMANDA_OTROS_OP_6M</t>
  </si>
  <si>
    <t>MVAL_DEMANDA_OTROS_OP_12M</t>
  </si>
  <si>
    <t>MVAL_DEMANDA_OTROS_OP_24M</t>
  </si>
  <si>
    <t>MVAL_DEMANDA_OTROS_OP_36M</t>
  </si>
  <si>
    <t>MVAL_CASTIGO_SBS_OP_3M</t>
  </si>
  <si>
    <t>MVAL_CASTIGO_SBS_OP_6M</t>
  </si>
  <si>
    <t>MVAL_CASTIGO_SBS_OP_12M</t>
  </si>
  <si>
    <t>MVAL_CASTIGO_SBS_OP_24M</t>
  </si>
  <si>
    <t>MVAL_CASTIGO_SBS_OP_36M</t>
  </si>
  <si>
    <t>MVAL_CASTIGO_SC_OP_3M</t>
  </si>
  <si>
    <t>MVAL_CASTIGO_SC_OP_6M</t>
  </si>
  <si>
    <t>MVAL_CASTIGO_SC_OP_12M</t>
  </si>
  <si>
    <t>MVAL_CASTIGO_SC_OP_24M</t>
  </si>
  <si>
    <t>MVAL_CASTIGO_SC_OP_36M</t>
  </si>
  <si>
    <t>MVAL_CASTIGO_SICOM_OP_3M</t>
  </si>
  <si>
    <t>MVAL_CASTIGO_SICOM_OP_6M</t>
  </si>
  <si>
    <t>MVAL_CASTIGO_SICOM_OP_12M</t>
  </si>
  <si>
    <t>MVAL_CASTIGO_SICOM_OP_24M</t>
  </si>
  <si>
    <t>MVAL_CASTIGO_SICOM_OP_36M</t>
  </si>
  <si>
    <t>MVAL_CASTIGO_OTROS_OP_3M</t>
  </si>
  <si>
    <t>MVAL_CASTIGO_OTROS_OP_6M</t>
  </si>
  <si>
    <t>MVAL_CASTIGO_OTROS_OP_12M</t>
  </si>
  <si>
    <t>MVAL_CASTIGO_OTROS_OP_24M</t>
  </si>
  <si>
    <t>MVAL_CASTIGO_OTROS_OP_36M</t>
  </si>
  <si>
    <t>DEUDA_TOTAL_SBS_OP_3M</t>
  </si>
  <si>
    <t>DEUDA_TOTAL_SBS_OP_6M</t>
  </si>
  <si>
    <t>DEUDA_TOTAL_SBS_OP_12M</t>
  </si>
  <si>
    <t>DEUDA_TOTAL_SBS_OP_24M</t>
  </si>
  <si>
    <t>DEUDA_TOTAL_SC_OP_3M</t>
  </si>
  <si>
    <t>DEUDA_TOTAL_SC_OP_6M</t>
  </si>
  <si>
    <t>DEUDA_TOTAL_SC_OP_12M</t>
  </si>
  <si>
    <t>DEUDA_TOTAL_SC_OP_24M</t>
  </si>
  <si>
    <t>DEUDA_TOTAL_SICOM_OP_3M</t>
  </si>
  <si>
    <t>DEUDA_TOTAL_SICOM_OP_6M</t>
  </si>
  <si>
    <t>DEUDA_TOTAL_SICOM_OP_12M</t>
  </si>
  <si>
    <t>DEUDA_TOTAL_SICOM_OP_24M</t>
  </si>
  <si>
    <t>DEUDA_TOTAL_OTROS_OP_3M</t>
  </si>
  <si>
    <t>DEUDA_TOTAL_OTROS_OP_6M</t>
  </si>
  <si>
    <t>DEUDA_TOTAL_OTROS_OP_12M</t>
  </si>
  <si>
    <t>DEUDA_TOTAL_OTROS_OP_24M</t>
  </si>
  <si>
    <t>NENT_VEN_SBS_OP_3M</t>
  </si>
  <si>
    <t>NENT_VEN_SBS_OP_6M</t>
  </si>
  <si>
    <t>NENT_VEN_SBS_OP_12M</t>
  </si>
  <si>
    <t>NENT_VEN_SBS_OP_24M</t>
  </si>
  <si>
    <t>NENT_VEN_SBS_OP_36M</t>
  </si>
  <si>
    <t>NENT_VEN_SC_OP_3M</t>
  </si>
  <si>
    <t>NENT_VEN_SC_OP_6M</t>
  </si>
  <si>
    <t>NENT_VEN_SC_OP_12M</t>
  </si>
  <si>
    <t>NENT_VEN_SC_OP_24M</t>
  </si>
  <si>
    <t>NENT_VEN_SC_OP_36M</t>
  </si>
  <si>
    <t>NENT_VEN_SICOM_OP_3M</t>
  </si>
  <si>
    <t>NENT_VEN_SICOM_OP_6M</t>
  </si>
  <si>
    <t>NENT_VEN_SICOM_OP_12M</t>
  </si>
  <si>
    <t>NENT_VEN_SICOM_OP_24M</t>
  </si>
  <si>
    <t>NENT_VEN_SICOM_OP_36M</t>
  </si>
  <si>
    <t>NENT_VEN_OTROS_OP_3M</t>
  </si>
  <si>
    <t>NENT_VEN_OTROS_OP_6M</t>
  </si>
  <si>
    <t>NENT_VEN_OTROS_OP_12M</t>
  </si>
  <si>
    <t>NENT_VEN_OTROS_OP_24M</t>
  </si>
  <si>
    <t>NENT_VEN_OTROS_OP_36M</t>
  </si>
  <si>
    <t>PROM_MAX_DVEN_N_OP_3M</t>
  </si>
  <si>
    <t>PROM_MAX_DVEN_N_OP_6M</t>
  </si>
  <si>
    <t>PROM_MAX_DVEN_N_OP_12M</t>
  </si>
  <si>
    <t>PROM_MAX_DVEN_N_OP_24M</t>
  </si>
  <si>
    <t>PROM_MAX_DVEN_N_OP_36M</t>
  </si>
  <si>
    <t>PROM_MAX_DVEN_M_OP_3M</t>
  </si>
  <si>
    <t>PROM_MAX_DVEN_M_OP_6M</t>
  </si>
  <si>
    <t>PROM_MAX_DVEN_M_OP_12M</t>
  </si>
  <si>
    <t>PROM_MAX_DVEN_M_OP_24M</t>
  </si>
  <si>
    <t>PROM_MAX_DVEN_M_OP_36M</t>
  </si>
  <si>
    <t>PROM_MAX_DVEN_C_OP_3M</t>
  </si>
  <si>
    <t>PROM_MAX_DVEN_C_OP_6M</t>
  </si>
  <si>
    <t>PROM_MAX_DVEN_C_OP_12M</t>
  </si>
  <si>
    <t>PROM_MAX_DVEN_C_OP_24M</t>
  </si>
  <si>
    <t>PROM_MAX_DVEN_C_OP_36M</t>
  </si>
  <si>
    <t>PROM_MAX_DVEN_V_OP_3M</t>
  </si>
  <si>
    <t>PROM_MAX_DVEN_V_OP_6M</t>
  </si>
  <si>
    <t>PROM_MAX_DVEN_V_OP_12M</t>
  </si>
  <si>
    <t>PROM_MAX_DVEN_V_OP_24M</t>
  </si>
  <si>
    <t>PROM_MAX_DVEN_V_OP_36M</t>
  </si>
  <si>
    <t>PROM_MAX_DVEN_P_OP_3M</t>
  </si>
  <si>
    <t>PROM_MAX_DVEN_P_OP_6M</t>
  </si>
  <si>
    <t>PROM_MAX_DVEN_P_OP_12M</t>
  </si>
  <si>
    <t>PROM_MAX_DVEN_P_OP_24M</t>
  </si>
  <si>
    <t>PROM_MAX_DVEN_P_OP_36M</t>
  </si>
  <si>
    <t>PROM_MAX_DVEN_OTROS_OP_3M</t>
  </si>
  <si>
    <t>PROM_MAX_DVEN_OTROS_OP_6M</t>
  </si>
  <si>
    <t>PROM_MAX_DVEN_OTROS_OP_12M</t>
  </si>
  <si>
    <t>PROM_MAX_DVEN_OTROS_OP_24M</t>
  </si>
  <si>
    <t>PROM_MAX_DVEN_OTROS_OP_36M</t>
  </si>
  <si>
    <t>PROM_MAX_DVEN_SBS_OP_3M</t>
  </si>
  <si>
    <t>PROM_MAX_DVEN_SBS_OP_6M</t>
  </si>
  <si>
    <t>PROM_MAX_DVEN_SBS_OP_12M</t>
  </si>
  <si>
    <t>PROM_MAX_DVEN_SBS_OP_24M</t>
  </si>
  <si>
    <t>PROM_MAX_DVEN_SBS_OP_36M</t>
  </si>
  <si>
    <t>PROM_MAX_DVEN_SC_OP_3M</t>
  </si>
  <si>
    <t>PROM_MAX_DVEN_SC_OP_6M</t>
  </si>
  <si>
    <t>PROM_MAX_DVEN_SC_OP_12M</t>
  </si>
  <si>
    <t>PROM_MAX_DVEN_SC_OP_24M</t>
  </si>
  <si>
    <t>PROM_MAX_DVEN_SC_OP_36M</t>
  </si>
  <si>
    <t>PROM_MAX_DVEN_SICOM_OP_3M</t>
  </si>
  <si>
    <t>PROM_MAX_DVEN_SICOM_OP_6M</t>
  </si>
  <si>
    <t>PROM_MAX_DVEN_SICOM_OP_12M</t>
  </si>
  <si>
    <t>PROM_MAX_DVEN_SICOM_OP_24M</t>
  </si>
  <si>
    <t>PROM_MAX_DVEN_SICOM_OP_36M</t>
  </si>
  <si>
    <t>PROM_MAX_DVEN_OTROS_SIS_OP_3M</t>
  </si>
  <si>
    <t>PROM_MAX_DVEN_OTROS_SIS_OP_6M</t>
  </si>
  <si>
    <t>PROM_MAX_DVEN_OTROS_SIS_OP_12M</t>
  </si>
  <si>
    <t>PROM_MAX_DVEN_OTROS_SIS_OP_24M</t>
  </si>
  <si>
    <t>PROM_MAX_DVEN_OTROS_SIS_OP_36M</t>
  </si>
  <si>
    <t>ANTIGUEDAD_OP_SBS</t>
  </si>
  <si>
    <t>ANTIGUEDAD_OP_SC</t>
  </si>
  <si>
    <t>ANTIGUEDAD_OP_SICOM</t>
  </si>
  <si>
    <t>ANTIGUEDAD_OP_OTROS</t>
  </si>
  <si>
    <t>PROM_XVEN_SBS_OP_3M</t>
  </si>
  <si>
    <t>PROM_XVEN_SBS_OP_6M</t>
  </si>
  <si>
    <t>PROM_XVEN_SBS_OP_12M</t>
  </si>
  <si>
    <t>PROM_XVEN_SBS_OP_24M</t>
  </si>
  <si>
    <t>PROM_XVEN_SBS_OP_36M</t>
  </si>
  <si>
    <t>PROM_NDI_SBS_OP_3M</t>
  </si>
  <si>
    <t>PROM_NDI_SBS_OP_6M</t>
  </si>
  <si>
    <t>PROM_NDI_SBS_OP_12M</t>
  </si>
  <si>
    <t>PROM_NDI_SBS_OP_24M</t>
  </si>
  <si>
    <t>PROM_NDI_SBS_OP_36M</t>
  </si>
  <si>
    <t>PROM_VEN_SBS_OP_3M</t>
  </si>
  <si>
    <t>PROM_VEN_SBS_OP_6M</t>
  </si>
  <si>
    <t>PROM_VEN_SBS_OP_12M</t>
  </si>
  <si>
    <t>PROM_VEN_SBS_OP_24M</t>
  </si>
  <si>
    <t>PROM_VEN_SBS_OP_36M</t>
  </si>
  <si>
    <t>PROM_DEM_SBS_OP_3M</t>
  </si>
  <si>
    <t>PROM_DEM_SBS_OP_6M</t>
  </si>
  <si>
    <t>PROM_DEM_SBS_OP_12M</t>
  </si>
  <si>
    <t>PROM_DEM_SBS_OP_24M</t>
  </si>
  <si>
    <t>PROM_DEM_SBS_OP_36M</t>
  </si>
  <si>
    <t>PROM_CAS_SBS_OP_3M</t>
  </si>
  <si>
    <t>PROM_CAS_SBS_OP_6M</t>
  </si>
  <si>
    <t>PROM_CAS_SBS_OP_12M</t>
  </si>
  <si>
    <t>PROM_CAS_SBS_OP_24M</t>
  </si>
  <si>
    <t>PROM_CAS_SBS_OP_36M</t>
  </si>
  <si>
    <t>PROM_XVEN_SC_OP_3M</t>
  </si>
  <si>
    <t>PROM_XVEN_SC_OP_6M</t>
  </si>
  <si>
    <t>PROM_XVEN_SC_OP_12M</t>
  </si>
  <si>
    <t>PROM_XVEN_SC_OP_24M</t>
  </si>
  <si>
    <t>PROM_XVEN_SC_OP_36M</t>
  </si>
  <si>
    <t>PROM_NDI_SC_OP_3M</t>
  </si>
  <si>
    <t>PROM_NDI_SC_OP_6M</t>
  </si>
  <si>
    <t>PROM_NDI_SC_OP_12M</t>
  </si>
  <si>
    <t>PROM_NDI_SC_OP_24M</t>
  </si>
  <si>
    <t>PROM_NDI_SC_OP_36M</t>
  </si>
  <si>
    <t>PROM_VEN_SC_OP_3M</t>
  </si>
  <si>
    <t>PROM_VEN_SC_OP_6M</t>
  </si>
  <si>
    <t>PROM_VEN_SC_OP_12M</t>
  </si>
  <si>
    <t>PROM_VEN_SC_OP_24M</t>
  </si>
  <si>
    <t>PROM_VEN_SC_OP_36M</t>
  </si>
  <si>
    <t>PROM_DEM_SC_OP_3M</t>
  </si>
  <si>
    <t>PROM_DEM_SC_OP_6M</t>
  </si>
  <si>
    <t>PROM_DEM_SC_OP_12M</t>
  </si>
  <si>
    <t>PROM_DEM_SC_OP_24M</t>
  </si>
  <si>
    <t>PROM_DEM_SC_OP_36M</t>
  </si>
  <si>
    <t>PROM_CAS_SC_OP_3M</t>
  </si>
  <si>
    <t>PROM_CAS_SC_OP_6M</t>
  </si>
  <si>
    <t>PROM_CAS_SC_OP_12M</t>
  </si>
  <si>
    <t>PROM_CAS_SC_OP_24M</t>
  </si>
  <si>
    <t>PROM_CAS_SC_OP_36M</t>
  </si>
  <si>
    <t>PROM_XVEN_SICOM_OP_3M</t>
  </si>
  <si>
    <t>PROM_XVEN_SICOM_OP_6M</t>
  </si>
  <si>
    <t>PROM_XVEN_SICOM_OP_12M</t>
  </si>
  <si>
    <t>PROM_XVEN_SICOM_OP_24M</t>
  </si>
  <si>
    <t>PROM_XVEN_SICOM_OP_36M</t>
  </si>
  <si>
    <t>PROM_NDI_SICOM_OP_3M</t>
  </si>
  <si>
    <t>PROM_NDI_SICOM_OP_6M</t>
  </si>
  <si>
    <t>PROM_NDI_SICOM_OP_12M</t>
  </si>
  <si>
    <t>PROM_NDI_SICOM_OP_24M</t>
  </si>
  <si>
    <t>PROM_NDI_SICOM_OP_36M</t>
  </si>
  <si>
    <t>PROM_VEN_SICOM_OP_3M</t>
  </si>
  <si>
    <t>PROM_VEN_SICOM_OP_6M</t>
  </si>
  <si>
    <t>PROM_VEN_SICOM_OP_12M</t>
  </si>
  <si>
    <t>PROM_VEN_SICOM_OP_24M</t>
  </si>
  <si>
    <t>PROM_VEN_SICOM_OP_36M</t>
  </si>
  <si>
    <t>PROM_DEM_SICOM_OP_3M</t>
  </si>
  <si>
    <t>PROM_DEM_SICOM_OP_6M</t>
  </si>
  <si>
    <t>PROM_DEM_SICOM_OP_12M</t>
  </si>
  <si>
    <t>PROM_DEM_SICOM_OP_24M</t>
  </si>
  <si>
    <t>PROM_DEM_SICOM_OP_36M</t>
  </si>
  <si>
    <t>PROM_CAS_SICOM_OP_3M</t>
  </si>
  <si>
    <t>PROM_CAS_SICOM_OP_6M</t>
  </si>
  <si>
    <t>PROM_CAS_SICOM_OP_12M</t>
  </si>
  <si>
    <t>PROM_CAS_SICOM_OP_24M</t>
  </si>
  <si>
    <t>PROM_CAS_SICOM_OP_36M</t>
  </si>
  <si>
    <t>PROM_XVEN_OTROS_OP_3M</t>
  </si>
  <si>
    <t>PROM_XVEN_OTROS_OP_6M</t>
  </si>
  <si>
    <t>PROM_XVEN_OTROS_OP_12M</t>
  </si>
  <si>
    <t>PROM_XVEN_OTROS_OP_24M</t>
  </si>
  <si>
    <t>PROM_XVEN_OTROS_OP_36M</t>
  </si>
  <si>
    <t>PROM_NDI_OTROS_OP_3M</t>
  </si>
  <si>
    <t>PROM_NDI_OTROS_OP_6M</t>
  </si>
  <si>
    <t>PROM_NDI_OTROS_OP_12M</t>
  </si>
  <si>
    <t>PROM_NDI_OTROS_OP_24M</t>
  </si>
  <si>
    <t>PROM_NDI_OTROS_OP_36M</t>
  </si>
  <si>
    <t>PROM_VEN_OTROS_OP_3M</t>
  </si>
  <si>
    <t>PROM_VEN_OTROS_OP_6M</t>
  </si>
  <si>
    <t>PROM_VEN_OTROS_OP_12M</t>
  </si>
  <si>
    <t>PROM_VEN_OTROS_OP_24M</t>
  </si>
  <si>
    <t>PROM_VEN_OTROS_OP_36M</t>
  </si>
  <si>
    <t>PROM_DEM_OTROS_OP_3M</t>
  </si>
  <si>
    <t>PROM_DEM_OTROS_OP_6M</t>
  </si>
  <si>
    <t>PROM_DEM_OTROS_OP_12M</t>
  </si>
  <si>
    <t>PROM_DEM_OTROS_OP_24M</t>
  </si>
  <si>
    <t>PROM_DEM_OTROS_OP_36M</t>
  </si>
  <si>
    <t>PROM_CAS_OTROS_OP_3M</t>
  </si>
  <si>
    <t>PROM_CAS_OTROS_OP_6M</t>
  </si>
  <si>
    <t>PROM_CAS_OTROS_OP_12M</t>
  </si>
  <si>
    <t>PROM_CAS_OTROS_OP_24M</t>
  </si>
  <si>
    <t>PROM_CAS_OTROS_OP_36M</t>
  </si>
  <si>
    <t>MAX_DVEN_SBS_OP_3M</t>
  </si>
  <si>
    <t>MAX_DVEN_SBS_OP_6M</t>
  </si>
  <si>
    <t>MAX_DVEN_SBS_OP_12M</t>
  </si>
  <si>
    <t>MAX_DVEN_SBS_OP_24M</t>
  </si>
  <si>
    <t>MAX_DVEN_SBS_OP_36M</t>
  </si>
  <si>
    <t>MAX_DVEN_SC_OP_3M</t>
  </si>
  <si>
    <t>MAX_DVEN_SC_OP_6M</t>
  </si>
  <si>
    <t>MAX_DVEN_SC_OP_12M</t>
  </si>
  <si>
    <t>MAX_DVEN_SC_OP_24M</t>
  </si>
  <si>
    <t>MAX_DVEN_SC_OP_36M</t>
  </si>
  <si>
    <t>MAX_DVEN_SICOM_OP_3M</t>
  </si>
  <si>
    <t>MAX_DVEN_SICOM_OP_6M</t>
  </si>
  <si>
    <t>MAX_DVEN_SICOM_OP_12M</t>
  </si>
  <si>
    <t>MAX_DVEN_SICOM_OP_24M</t>
  </si>
  <si>
    <t>MAX_DVEN_SICOM_OP_36M</t>
  </si>
  <si>
    <t>MAX_DVEN_OTROS_SIS_OP_3M</t>
  </si>
  <si>
    <t>MAX_DVEN_OTROS_SIS_OP_6M</t>
  </si>
  <si>
    <t>MAX_DVEN_OTROS_SIS_OP_12M</t>
  </si>
  <si>
    <t>MAX_DVEN_OTROS_SIS_OP_24M</t>
  </si>
  <si>
    <t>MAX_DVEN_OTROS_SIS_OP_36M</t>
  </si>
  <si>
    <t>CARGAS</t>
  </si>
  <si>
    <t>ANTIG_LABORAL</t>
  </si>
  <si>
    <t>ANTIG_DOMICILIARIA</t>
  </si>
  <si>
    <t>INGRESOS</t>
  </si>
  <si>
    <t>GASTOS</t>
  </si>
  <si>
    <t>MESES_GRACIA</t>
  </si>
  <si>
    <t>SALDO_PROMEDIO_AHORRO</t>
  </si>
  <si>
    <t>Muestra</t>
  </si>
  <si>
    <t>NOPE_APERT_SF_OP_3M</t>
  </si>
  <si>
    <t>NOPE_APERT_SCE_OP_3M</t>
  </si>
  <si>
    <t>MVAL_DEMANDA_SCE_OP_3M</t>
  </si>
  <si>
    <t>DEUDA_TOTAL_SF_24M</t>
  </si>
  <si>
    <t>DEUDA_TOTAL_SCE_24M</t>
  </si>
  <si>
    <t>DEUDA_TOTAL_SCE_TC_3M</t>
  </si>
  <si>
    <t>DEUDA_TOTAL_SF_TC_3M</t>
  </si>
  <si>
    <t>DEUDA_TOTAL_SCE_OP_3M</t>
  </si>
  <si>
    <t>DEUDA_TOTAL_SF_OP_3M</t>
  </si>
  <si>
    <t>DEUDA_TOTAL_SCE_3M</t>
  </si>
  <si>
    <t>DEUDA_TOTAL_SF_3M</t>
  </si>
  <si>
    <t>DEUDA_TOTAL_SCE_TC_6M</t>
  </si>
  <si>
    <t>DEUDA_TOTAL_SF_TC_6M</t>
  </si>
  <si>
    <t>DEUDA_TOTAL_SCE_OP_6M</t>
  </si>
  <si>
    <t>DEUDA_TOTAL_SF_OP_6M</t>
  </si>
  <si>
    <t>DEUDA_TOTAL_SCE_6M</t>
  </si>
  <si>
    <t>DEUDA_TOTAL_SF_6M</t>
  </si>
  <si>
    <t>DEUDA_TOTAL_SCE_TC_12M</t>
  </si>
  <si>
    <t>DEUDA_TOTAL_SF_TC_12M</t>
  </si>
  <si>
    <t>DEUDA_TOTAL_SCE_OP_12M</t>
  </si>
  <si>
    <t>DEUDA_TOTAL_SF_OP_12M</t>
  </si>
  <si>
    <t>DEUDA_TOTAL_SCE_12M</t>
  </si>
  <si>
    <t>DEUDA_TOTAL_SF_12M</t>
  </si>
  <si>
    <t>DEUDA_TOTAL_SCE_TC_24M</t>
  </si>
  <si>
    <t>DEUDA_TOTAL_SF_TC_24M</t>
  </si>
  <si>
    <t>DEUDA_TOTAL_SCE_OP_24M</t>
  </si>
  <si>
    <t>DEUDA_TOTAL_SF_OP_24M</t>
  </si>
  <si>
    <t>MVALVEN_SCE_TC_3M</t>
  </si>
  <si>
    <t>MVALVEN_SF_TC_3M</t>
  </si>
  <si>
    <t>MVALVEN_SCE_OP_3M</t>
  </si>
  <si>
    <t>MVALVEN_SF_OP_3M</t>
  </si>
  <si>
    <t>MVALVEN_SCE_3M</t>
  </si>
  <si>
    <t>MVALVEN_SF_3M</t>
  </si>
  <si>
    <t>MVALVEN_SCE_TC_6M</t>
  </si>
  <si>
    <t>MVALVEN_SF_TC_6M</t>
  </si>
  <si>
    <t>MVALVEN_SCE_OP_6M</t>
  </si>
  <si>
    <t>MVALVEN_SF_OP_6M</t>
  </si>
  <si>
    <t>MVALVEN_SCE_6M</t>
  </si>
  <si>
    <t>MVALVEN_SF_6M</t>
  </si>
  <si>
    <t>MVALVEN_SCE_TC_12M</t>
  </si>
  <si>
    <t>MVALVEN_SF_TC_12M</t>
  </si>
  <si>
    <t>MVALVEN_SCE_OP_12M</t>
  </si>
  <si>
    <t>MVALVEN_SF_OP_12M</t>
  </si>
  <si>
    <t>MVALVEN_SCE_12M</t>
  </si>
  <si>
    <t>MVALVEN_SF_12M</t>
  </si>
  <si>
    <t>MVALVEN_SCE_TC_24M</t>
  </si>
  <si>
    <t>MVALVEN_SF_TC_24M</t>
  </si>
  <si>
    <t>MVALVEN_SCE_OP_24M</t>
  </si>
  <si>
    <t>MVALVEN_SF_OP_24M</t>
  </si>
  <si>
    <t>MVALVEN_SCE_24M</t>
  </si>
  <si>
    <t>MVALVEN_SF_24M</t>
  </si>
  <si>
    <t>MVALVEN_SCE_TC_36M</t>
  </si>
  <si>
    <t>MVALVEN_SF_TC_36M</t>
  </si>
  <si>
    <t>MVALVEN_SCE_OP_36M</t>
  </si>
  <si>
    <t>MVALVEN_SF_OP_36M</t>
  </si>
  <si>
    <t>MVALVEN_SCE_36M</t>
  </si>
  <si>
    <t>MVALVEN_SF_36M</t>
  </si>
  <si>
    <t>MVAL_CASTIGO_SCE_TC_3M</t>
  </si>
  <si>
    <t>MVAL_CASTIGO_SF_TC_3M</t>
  </si>
  <si>
    <t>MVAL_CASTIGO_SCE_OP_3M</t>
  </si>
  <si>
    <t>MVAL_CASTIGO_SF_OP_3M</t>
  </si>
  <si>
    <t>MVAL_CASTIGO_SCE_3M</t>
  </si>
  <si>
    <t>MVAL_CASTIGO_SF_3M</t>
  </si>
  <si>
    <t>MVAL_CASTIGO_SCE_TC_6M</t>
  </si>
  <si>
    <t>MVAL_CASTIGO_SF_TC_6M</t>
  </si>
  <si>
    <t>MVAL_CASTIGO_SCE_OP_6M</t>
  </si>
  <si>
    <t>MVAL_CASTIGO_SF_OP_6M</t>
  </si>
  <si>
    <t>MVAL_CASTIGO_SCE_6M</t>
  </si>
  <si>
    <t>MVAL_CASTIGO_SF_6M</t>
  </si>
  <si>
    <t>MVAL_CASTIGO_SCE_TC_12M</t>
  </si>
  <si>
    <t>MVAL_CASTIGO_SF_TC_12M</t>
  </si>
  <si>
    <t>MVAL_CASTIGO_SCE_OP_12M</t>
  </si>
  <si>
    <t>MVAL_CASTIGO_SF_OP_12M</t>
  </si>
  <si>
    <t>MVAL_CASTIGO_SCE_12M</t>
  </si>
  <si>
    <t>MVAL_CASTIGO_SF_12M</t>
  </si>
  <si>
    <t>MVAL_CASTIGO_SCE_TC_24M</t>
  </si>
  <si>
    <t>MVAL_CASTIGO_SF_TC_24M</t>
  </si>
  <si>
    <t>MVAL_CASTIGO_SCE_OP_24M</t>
  </si>
  <si>
    <t>MVAL_CASTIGO_SF_OP_24M</t>
  </si>
  <si>
    <t>MVAL_CASTIGO_SCE_24M</t>
  </si>
  <si>
    <t>MVAL_CASTIGO_SF_24M</t>
  </si>
  <si>
    <t>MVAL_CASTIGO_SCE_TC_36M</t>
  </si>
  <si>
    <t>MVAL_CASTIGO_SF_TC_36M</t>
  </si>
  <si>
    <t>MVAL_CASTIGO_SCE_OP_36M</t>
  </si>
  <si>
    <t>MVAL_CASTIGO_SF_OP_36M</t>
  </si>
  <si>
    <t>MVAL_CASTIGO_SCE_36M</t>
  </si>
  <si>
    <t>MVAL_CASTIGO_SF_36M</t>
  </si>
  <si>
    <t>MVAL_DEMANDA_SCE_TC_3M</t>
  </si>
  <si>
    <t>MVAL_DEMANDA_SF_TC_3M</t>
  </si>
  <si>
    <t>MVAL_DEMANDA_SF_OP_3M</t>
  </si>
  <si>
    <t>MVAL_DEMANDA_SCE_3M</t>
  </si>
  <si>
    <t>MVAL_DEMANDA_SF_3M</t>
  </si>
  <si>
    <t>MVAL_DEMANDA_SCE_TC_6M</t>
  </si>
  <si>
    <t>MVAL_DEMANDA_SF_TC_6M</t>
  </si>
  <si>
    <t>MVAL_DEMANDA_SCE_OP_6M</t>
  </si>
  <si>
    <t>MVAL_DEMANDA_SF_OP_6M</t>
  </si>
  <si>
    <t>MVAL_DEMANDA_SCE_6M</t>
  </si>
  <si>
    <t>MVAL_DEMANDA_SF_6M</t>
  </si>
  <si>
    <t>MVAL_DEMANDA_SCE_TC_12M</t>
  </si>
  <si>
    <t>MVAL_DEMANDA_SF_TC_12M</t>
  </si>
  <si>
    <t>MVAL_DEMANDA_SCE_OP_12M</t>
  </si>
  <si>
    <t>MVAL_DEMANDA_SF_OP_12M</t>
  </si>
  <si>
    <t>MVAL_DEMANDA_SCE_12M</t>
  </si>
  <si>
    <t>MVAL_DEMANDA_SF_12M</t>
  </si>
  <si>
    <t>MVAL_DEMANDA_SCE_TC_24M</t>
  </si>
  <si>
    <t>MVAL_DEMANDA_SF_TC_24M</t>
  </si>
  <si>
    <t>MVAL_DEMANDA_SCE_OP_24M</t>
  </si>
  <si>
    <t>MVAL_DEMANDA_SF_OP_24M</t>
  </si>
  <si>
    <t>MVAL_DEMANDA_SCE_24M</t>
  </si>
  <si>
    <t>MVAL_DEMANDA_SF_24M</t>
  </si>
  <si>
    <t>MVAL_DEMANDA_SCE_TC_36M</t>
  </si>
  <si>
    <t>MVAL_DEMANDA_SF_TC_36M</t>
  </si>
  <si>
    <t>MVAL_DEMANDA_SCE_OP_36M</t>
  </si>
  <si>
    <t>MVAL_DEMANDA_SF_OP_36M</t>
  </si>
  <si>
    <t>MVAL_DEMANDA_SCE_36M</t>
  </si>
  <si>
    <t>MVAL_DEMANDA_SF_36M</t>
  </si>
  <si>
    <t>NENT_VEN_SCE_TC_3M</t>
  </si>
  <si>
    <t>NENT_VEN_SF_TC_3M</t>
  </si>
  <si>
    <t>NENT_VEN_SCE_OP_3M</t>
  </si>
  <si>
    <t>NENT_VEN_SF_OP_3M</t>
  </si>
  <si>
    <t>NENT_VEN_SCE_3M</t>
  </si>
  <si>
    <t>NENT_VEN_SF_3M</t>
  </si>
  <si>
    <t>NENT_VEN_SCE_TC_6M</t>
  </si>
  <si>
    <t>NENT_VEN_SF_TC_6M</t>
  </si>
  <si>
    <t>NENT_VEN_SCE_OP_6M</t>
  </si>
  <si>
    <t>NENT_VEN_SF_OP_6M</t>
  </si>
  <si>
    <t>NENT_VEN_SCE_6M</t>
  </si>
  <si>
    <t>NENT_VEN_SF_6M</t>
  </si>
  <si>
    <t>NENT_VEN_SCE_TC_12M</t>
  </si>
  <si>
    <t>NENT_VEN_SF_TC_12M</t>
  </si>
  <si>
    <t>NENT_VEN_SCE_OP_12M</t>
  </si>
  <si>
    <t>NENT_VEN_SF_OP_12M</t>
  </si>
  <si>
    <t>NENT_VEN_SCE_12M</t>
  </si>
  <si>
    <t>NENT_VEN_SF_12M</t>
  </si>
  <si>
    <t>NENT_VEN_SCE_TC_24M</t>
  </si>
  <si>
    <t>NENT_VEN_SF_TC_24M</t>
  </si>
  <si>
    <t>NENT_VEN_SCE_OP_24M</t>
  </si>
  <si>
    <t>NENT_VEN_SF_OP_24M</t>
  </si>
  <si>
    <t>NENT_VEN_SCE_24M</t>
  </si>
  <si>
    <t>NENT_VEN_SF_24M</t>
  </si>
  <si>
    <t>NENT_VEN_SCE_TC_36M</t>
  </si>
  <si>
    <t>NENT_VEN_SF_TC_36M</t>
  </si>
  <si>
    <t>NENT_VEN_SCE_OP_36M</t>
  </si>
  <si>
    <t>NENT_VEN_SF_OP_36M</t>
  </si>
  <si>
    <t>NENT_VEN_SCE_36M</t>
  </si>
  <si>
    <t>NENT_VEN_SF_36M</t>
  </si>
  <si>
    <t>NTC_APERT_SCE_TC_3M</t>
  </si>
  <si>
    <t>NTC_APERT_SF_TC_3M</t>
  </si>
  <si>
    <t>NTC_APERT_SCE_OP_3M</t>
  </si>
  <si>
    <t>NTC_APERT_SF_OP_3M</t>
  </si>
  <si>
    <t>NTC_APERT_SCE_3M</t>
  </si>
  <si>
    <t>NTC_APERT_SF_3M</t>
  </si>
  <si>
    <t>NTC_APERT_SCE_TC_6M</t>
  </si>
  <si>
    <t>NTC_APERT_SF_TC_6M</t>
  </si>
  <si>
    <t>NTC_APERT_SCE_OP_6M</t>
  </si>
  <si>
    <t>NTC_APERT_SF_OP_6M</t>
  </si>
  <si>
    <t>NTC_APERT_SCE_6M</t>
  </si>
  <si>
    <t>NTC_APERT_SF_6M</t>
  </si>
  <si>
    <t>NTC_APERT_SCE_TC_12M</t>
  </si>
  <si>
    <t>NTC_APERT_SF_TC_12M</t>
  </si>
  <si>
    <t>NTC_APERT_SCE_OP_12M</t>
  </si>
  <si>
    <t>NTC_APERT_SF_OP_12M</t>
  </si>
  <si>
    <t>NTC_APERT_SCE_12M</t>
  </si>
  <si>
    <t>NTC_APERT_SF_12M</t>
  </si>
  <si>
    <t>NTC_APERT_SCE_TC_24M</t>
  </si>
  <si>
    <t>NTC_APERT_SF_TC_24M</t>
  </si>
  <si>
    <t>NTC_APERT_SCE_OP_24M</t>
  </si>
  <si>
    <t>NTC_APERT_SF_OP_24M</t>
  </si>
  <si>
    <t>NTC_APERT_SCE_24M</t>
  </si>
  <si>
    <t>NTC_APERT_SF_24M</t>
  </si>
  <si>
    <t>NTC_APERT_SCE_TC_36M</t>
  </si>
  <si>
    <t>NTC_APERT_SF_TC_36M</t>
  </si>
  <si>
    <t>NTC_APERT_SCE_OP_36M</t>
  </si>
  <si>
    <t>NTC_APERT_SF_OP_36M</t>
  </si>
  <si>
    <t>NTC_APERT_SCE_36M</t>
  </si>
  <si>
    <t>NTC_APERT_SF_36M</t>
  </si>
  <si>
    <t>PROM_CAS_SCE_TC_3M</t>
  </si>
  <si>
    <t>PROM_CAS_SF_TC_3M</t>
  </si>
  <si>
    <t>PROM_CAS_SCE_OP_3M</t>
  </si>
  <si>
    <t>PROM_CAS_SF_OP_3M</t>
  </si>
  <si>
    <t>PROM_CAS_SCE_3M</t>
  </si>
  <si>
    <t>PROM_CAS_SF_3M</t>
  </si>
  <si>
    <t>PROM_CAS_SCE_TC_6M</t>
  </si>
  <si>
    <t>PROM_CAS_SF_TC_6M</t>
  </si>
  <si>
    <t>PROM_CAS_SCE_OP_6M</t>
  </si>
  <si>
    <t>PROM_CAS_SF_OP_6M</t>
  </si>
  <si>
    <t>PROM_CAS_SCE_6M</t>
  </si>
  <si>
    <t>PROM_CAS_SF_6M</t>
  </si>
  <si>
    <t>PROM_CAS_SCE_TC_12M</t>
  </si>
  <si>
    <t>PROM_CAS_SF_TC_12M</t>
  </si>
  <si>
    <t>PROM_CAS_SCE_OP_12M</t>
  </si>
  <si>
    <t>PROM_CAS_SF_OP_12M</t>
  </si>
  <si>
    <t>PROM_CAS_SCE_12M</t>
  </si>
  <si>
    <t>PROM_CAS_SF_12M</t>
  </si>
  <si>
    <t>PROM_CAS_SCE_TC_24M</t>
  </si>
  <si>
    <t>PROM_CAS_SF_TC_24M</t>
  </si>
  <si>
    <t>PROM_CAS_SCE_OP_24M</t>
  </si>
  <si>
    <t>PROM_CAS_SF_OP_24M</t>
  </si>
  <si>
    <t>PROM_CAS_SCE_24M</t>
  </si>
  <si>
    <t>PROM_CAS_SF_24M</t>
  </si>
  <si>
    <t>PROM_CAS_SCE_TC_36M</t>
  </si>
  <si>
    <t>PROM_CAS_SF_TC_36M</t>
  </si>
  <si>
    <t>PROM_CAS_SCE_OP_36M</t>
  </si>
  <si>
    <t>PROM_CAS_SF_OP_36M</t>
  </si>
  <si>
    <t>PROM_CAS_SCE_36M</t>
  </si>
  <si>
    <t>PROM_CAS_SF_36M</t>
  </si>
  <si>
    <t>PROM_DEM_SCE_TC_3M</t>
  </si>
  <si>
    <t>PROM_DEM_SF_TC_3M</t>
  </si>
  <si>
    <t>PROM_DEM_SCE_OP_3M</t>
  </si>
  <si>
    <t>PROM_DEM_SF_OP_3M</t>
  </si>
  <si>
    <t>PROM_DEM_SCE_3M</t>
  </si>
  <si>
    <t>PROM_DEM_SF_3M</t>
  </si>
  <si>
    <t>PROM_DEM_SCE_TC_6M</t>
  </si>
  <si>
    <t>PROM_DEM_SF_TC_6M</t>
  </si>
  <si>
    <t>PROM_DEM_SCE_OP_6M</t>
  </si>
  <si>
    <t>PROM_DEM_SF_OP_6M</t>
  </si>
  <si>
    <t>PROM_DEM_SCE_6M</t>
  </si>
  <si>
    <t>PROM_DEM_SF_6M</t>
  </si>
  <si>
    <t>PROM_DEM_SCE_TC_12M</t>
  </si>
  <si>
    <t>PROM_DEM_SF_TC_12M</t>
  </si>
  <si>
    <t>PROM_DEM_SCE_OP_12M</t>
  </si>
  <si>
    <t>PROM_DEM_SF_OP_12M</t>
  </si>
  <si>
    <t>PROM_DEM_SCE_12M</t>
  </si>
  <si>
    <t>PROM_DEM_SF_12M</t>
  </si>
  <si>
    <t>PROM_DEM_SCE_TC_24M</t>
  </si>
  <si>
    <t>PROM_DEM_SF_TC_24M</t>
  </si>
  <si>
    <t>PROM_DEM_SCE_OP_24M</t>
  </si>
  <si>
    <t>PROM_DEM_SF_OP_24M</t>
  </si>
  <si>
    <t>PROM_DEM_SCE_24M</t>
  </si>
  <si>
    <t>PROM_DEM_SF_24M</t>
  </si>
  <si>
    <t>PROM_DEM_SCE_TC_36M</t>
  </si>
  <si>
    <t>PROM_DEM_SF_TC_36M</t>
  </si>
  <si>
    <t>PROM_DEM_SCE_OP_36M</t>
  </si>
  <si>
    <t>PROM_DEM_SF_OP_36M</t>
  </si>
  <si>
    <t>PROM_DEM_SCE_36M</t>
  </si>
  <si>
    <t>PROM_DEM_SF_36M</t>
  </si>
  <si>
    <t>PROM_NDI_SCE_TC_3M</t>
  </si>
  <si>
    <t>PROM_NDI_SF_TC_3M</t>
  </si>
  <si>
    <t>PROM_NDI_SCE_OP_3M</t>
  </si>
  <si>
    <t>PROM_NDI_SF_OP_3M</t>
  </si>
  <si>
    <t>PROM_NDI_SCE_3M</t>
  </si>
  <si>
    <t>PROM_NDI_SF_3M</t>
  </si>
  <si>
    <t>PROM_NDI_SCE_TC_6M</t>
  </si>
  <si>
    <t>PROM_NDI_SF_TC_6M</t>
  </si>
  <si>
    <t>PROM_NDI_SCE_OP_6M</t>
  </si>
  <si>
    <t>PROM_NDI_SF_OP_6M</t>
  </si>
  <si>
    <t>PROM_NDI_SCE_6M</t>
  </si>
  <si>
    <t>PROM_NDI_SF_6M</t>
  </si>
  <si>
    <t>PROM_NDI_SCE_TC_12M</t>
  </si>
  <si>
    <t>PROM_NDI_SF_TC_12M</t>
  </si>
  <si>
    <t>PROM_NDI_SCE_OP_12M</t>
  </si>
  <si>
    <t>PROM_NDI_SF_OP_12M</t>
  </si>
  <si>
    <t>PROM_NDI_SCE_12M</t>
  </si>
  <si>
    <t>PROM_NDI_SF_12M</t>
  </si>
  <si>
    <t>PROM_NDI_SCE_TC_24M</t>
  </si>
  <si>
    <t>PROM_NDI_SF_TC_24M</t>
  </si>
  <si>
    <t>PROM_NDI_SCE_OP_24M</t>
  </si>
  <si>
    <t>PROM_NDI_SF_OP_24M</t>
  </si>
  <si>
    <t>PROM_NDI_SCE_24M</t>
  </si>
  <si>
    <t>PROM_NDI_SF_24M</t>
  </si>
  <si>
    <t>PROM_NDI_SCE_TC_36M</t>
  </si>
  <si>
    <t>PROM_NDI_SF_TC_36M</t>
  </si>
  <si>
    <t>PROM_NDI_SCE_OP_36M</t>
  </si>
  <si>
    <t>PROM_NDI_SF_OP_36M</t>
  </si>
  <si>
    <t>PROM_NDI_SCE_36M</t>
  </si>
  <si>
    <t>PROM_NDI_SF_36M</t>
  </si>
  <si>
    <t>PROM_VEN_SCE_TC_3M</t>
  </si>
  <si>
    <t>PROM_VEN_SF_TC_3M</t>
  </si>
  <si>
    <t>PROM_VEN_SCE_OP_3M</t>
  </si>
  <si>
    <t>PROM_VEN_SF_OP_3M</t>
  </si>
  <si>
    <t>PROM_VEN_SCE_3M</t>
  </si>
  <si>
    <t>PROM_VEN_SF_3M</t>
  </si>
  <si>
    <t>PROM_VEN_SCE_TC_6M</t>
  </si>
  <si>
    <t>PROM_VEN_SF_TC_6M</t>
  </si>
  <si>
    <t>PROM_VEN_SCE_OP_6M</t>
  </si>
  <si>
    <t>PROM_VEN_SF_OP_6M</t>
  </si>
  <si>
    <t>PROM_VEN_SCE_6M</t>
  </si>
  <si>
    <t>PROM_VEN_SF_6M</t>
  </si>
  <si>
    <t>PROM_VEN_SCE_TC_12M</t>
  </si>
  <si>
    <t>PROM_VEN_SF_TC_12M</t>
  </si>
  <si>
    <t>PROM_VEN_SCE_OP_12M</t>
  </si>
  <si>
    <t>PROM_VEN_SF_OP_12M</t>
  </si>
  <si>
    <t>PROM_VEN_SCE_12M</t>
  </si>
  <si>
    <t>PROM_VEN_SF_12M</t>
  </si>
  <si>
    <t>PROM_VEN_SCE_TC_24M</t>
  </si>
  <si>
    <t>PROM_VEN_SF_TC_24M</t>
  </si>
  <si>
    <t>PROM_VEN_SCE_OP_24M</t>
  </si>
  <si>
    <t>PROM_VEN_SF_OP_24M</t>
  </si>
  <si>
    <t>PROM_VEN_SCE_24M</t>
  </si>
  <si>
    <t>PROM_VEN_SF_24M</t>
  </si>
  <si>
    <t>PROM_VEN_SCE_TC_36M</t>
  </si>
  <si>
    <t>PROM_VEN_SF_TC_36M</t>
  </si>
  <si>
    <t>PROM_VEN_SCE_OP_36M</t>
  </si>
  <si>
    <t>PROM_VEN_SF_OP_36M</t>
  </si>
  <si>
    <t>PROM_VEN_SCE_36M</t>
  </si>
  <si>
    <t>PROM_VEN_SF_36M</t>
  </si>
  <si>
    <t>PROM_XVEN_SCE_TC_3M</t>
  </si>
  <si>
    <t>PROM_XVEN_SF_TC_3M</t>
  </si>
  <si>
    <t>PROM_XVEN_SCE_OP_3M</t>
  </si>
  <si>
    <t>PROM_XVEN_SF_OP_3M</t>
  </si>
  <si>
    <t>PROM_XVEN_SCE_3M</t>
  </si>
  <si>
    <t>PROM_XVEN_SF_3M</t>
  </si>
  <si>
    <t>PROM_XVEN_SCE_TC_6M</t>
  </si>
  <si>
    <t>PROM_XVEN_SF_TC_6M</t>
  </si>
  <si>
    <t>PROM_XVEN_SCE_OP_6M</t>
  </si>
  <si>
    <t>PROM_XVEN_SF_OP_6M</t>
  </si>
  <si>
    <t>PROM_XVEN_SCE_6M</t>
  </si>
  <si>
    <t>PROM_XVEN_SF_6M</t>
  </si>
  <si>
    <t>PROM_XVEN_SCE_TC_12M</t>
  </si>
  <si>
    <t>PROM_XVEN_SF_TC_12M</t>
  </si>
  <si>
    <t>PROM_XVEN_SCE_OP_12M</t>
  </si>
  <si>
    <t>PROM_XVEN_SF_OP_12M</t>
  </si>
  <si>
    <t>PROM_XVEN_SCE_12M</t>
  </si>
  <si>
    <t>PROM_XVEN_SF_12M</t>
  </si>
  <si>
    <t>PROM_XVEN_SCE_TC_24M</t>
  </si>
  <si>
    <t>PROM_XVEN_SF_TC_24M</t>
  </si>
  <si>
    <t>PROM_XVEN_SCE_OP_24M</t>
  </si>
  <si>
    <t>PROM_XVEN_SF_OP_24M</t>
  </si>
  <si>
    <t>PROM_XVEN_SCE_24M</t>
  </si>
  <si>
    <t>PROM_XVEN_SF_24M</t>
  </si>
  <si>
    <t>PROM_XVEN_SCE_TC_36M</t>
  </si>
  <si>
    <t>PROM_XVEN_SF_TC_36M</t>
  </si>
  <si>
    <t>PROM_XVEN_SCE_OP_36M</t>
  </si>
  <si>
    <t>PROM_XVEN_SF_OP_36M</t>
  </si>
  <si>
    <t>PROM_XVEN_SCE_36M</t>
  </si>
  <si>
    <t>PROM_XVEN_SF_36M</t>
  </si>
  <si>
    <t>MAX_DVEN_SCE_TC_3M</t>
  </si>
  <si>
    <t>MAX_DVEN_SF_TC_3M</t>
  </si>
  <si>
    <t>MAX_DVEN_SCE_OP_3M</t>
  </si>
  <si>
    <t>MAX_DVEN_SF_OP_3M</t>
  </si>
  <si>
    <t>MAX_DVEN_SCE_3M</t>
  </si>
  <si>
    <t>MAX_DVEN_SF_3M</t>
  </si>
  <si>
    <t>MAX_DVEN_SCE_TC_6M</t>
  </si>
  <si>
    <t>MAX_DVEN_SF_TC_6M</t>
  </si>
  <si>
    <t>MAX_DVEN_SCE_OP_6M</t>
  </si>
  <si>
    <t>MAX_DVEN_SF_OP_6M</t>
  </si>
  <si>
    <t>MAX_DVEN_SCE_6M</t>
  </si>
  <si>
    <t>MAX_DVEN_SF_6M</t>
  </si>
  <si>
    <t>MAX_DVEN_SCE_TC_12M</t>
  </si>
  <si>
    <t>MAX_DVEN_SF_TC_12M</t>
  </si>
  <si>
    <t>MAX_DVEN_SCE_OP_12M</t>
  </si>
  <si>
    <t>MAX_DVEN_SF_OP_12M</t>
  </si>
  <si>
    <t>MAX_DVEN_SCE_12M</t>
  </si>
  <si>
    <t>MAX_DVEN_SF_12M</t>
  </si>
  <si>
    <t>MAX_DVEN_SCE_TC_24M</t>
  </si>
  <si>
    <t>MAX_DVEN_SF_TC_24M</t>
  </si>
  <si>
    <t>MAX_DVEN_SCE_OP_24M</t>
  </si>
  <si>
    <t>MAX_DVEN_SF_OP_24M</t>
  </si>
  <si>
    <t>MAX_DVEN_SCE_24M</t>
  </si>
  <si>
    <t>MAX_DVEN_SF_24M</t>
  </si>
  <si>
    <t>MAX_DVEN_SCE_TC_36M</t>
  </si>
  <si>
    <t>MAX_DVEN_SF_TC_36M</t>
  </si>
  <si>
    <t>MAX_DVEN_SCE_OP_36M</t>
  </si>
  <si>
    <t>MAX_DVEN_SF_OP_36M</t>
  </si>
  <si>
    <t>MAX_DVEN_SCE_36M</t>
  </si>
  <si>
    <t>MAX_DVEN_SF_36M</t>
  </si>
  <si>
    <t>NOPE_APERT_SCE_OP_6M</t>
  </si>
  <si>
    <t>NOPE_APERT_SF_OP_6M</t>
  </si>
  <si>
    <t>NOPE_APERT_SCE_OP_12M</t>
  </si>
  <si>
    <t>NOPE_APERT_SF_OP_12M</t>
  </si>
  <si>
    <t>NOPE_APERT_SCE_OP_24M</t>
  </si>
  <si>
    <t>NOPE_APERT_SF_OP_24M</t>
  </si>
  <si>
    <t>NOPE_APERT_SCE_OP_36M</t>
  </si>
  <si>
    <t>NOPE_APERT_SF_OP_36M</t>
  </si>
  <si>
    <t>DESEMPENO</t>
  </si>
  <si>
    <t>MARCA_VENCIDO</t>
  </si>
  <si>
    <t>MAX_DIA_MOROSIDAD</t>
  </si>
  <si>
    <t>VarDep</t>
  </si>
  <si>
    <t>ModVal</t>
  </si>
  <si>
    <t>INGRESOS_mod</t>
  </si>
  <si>
    <t>Buro</t>
  </si>
  <si>
    <t>NOPE_APERT_SCE_OP_24M_MOD</t>
  </si>
  <si>
    <t>(Intercept)</t>
  </si>
  <si>
    <t>prbb_numMesesSinVenDesdeUltVenD334</t>
  </si>
  <si>
    <t>prbb_MAX_DVEN_SCE_6M</t>
  </si>
  <si>
    <t>numAcreedoresOpBanCooComD414_MOD</t>
  </si>
  <si>
    <t>r_salTotOp040smaxMontoOp096</t>
  </si>
  <si>
    <t>prbm_NOPE_VENC_31AMAS_OP_36M</t>
  </si>
  <si>
    <t>prbb_ANTIG_LABORAL</t>
  </si>
  <si>
    <t>prbb_SALDO_PROMEDIO_AHORRO</t>
  </si>
  <si>
    <t>prbb_antiguedadOpBanCoo388</t>
  </si>
  <si>
    <t>peorNivelRiesgoValorOpBanCooComD415_MOD</t>
  </si>
  <si>
    <t>Estimate</t>
  </si>
  <si>
    <t>Std. Error</t>
  </si>
  <si>
    <t>R_PROM_MAX_DVEN_SC_OP_12M_PROM_MAX_DVEN_SC_OP_24M</t>
  </si>
  <si>
    <t>3.544806</t>
  </si>
  <si>
    <t>0.2107434</t>
  </si>
  <si>
    <t>4.101278</t>
  </si>
  <si>
    <t>Perdidos</t>
  </si>
  <si>
    <t>% Perdidos</t>
  </si>
  <si>
    <t>Nulos</t>
  </si>
  <si>
    <t>% Nulos</t>
  </si>
  <si>
    <t>P1</t>
  </si>
  <si>
    <t>P2</t>
  </si>
  <si>
    <t>P5</t>
  </si>
  <si>
    <t>P10</t>
  </si>
  <si>
    <t>P25</t>
  </si>
  <si>
    <t>Mediana</t>
  </si>
  <si>
    <t>P75</t>
  </si>
  <si>
    <t>P90</t>
  </si>
  <si>
    <t>P95</t>
  </si>
  <si>
    <t>P98</t>
  </si>
  <si>
    <t>P99</t>
  </si>
  <si>
    <t>Media</t>
  </si>
  <si>
    <t>Variables discretizadas</t>
  </si>
  <si>
    <t>muestras con 0 1 2 3 4</t>
  </si>
  <si>
    <t>Resúmen de la muestra</t>
  </si>
  <si>
    <t>PROCESO</t>
  </si>
  <si>
    <t>Evaluación</t>
  </si>
  <si>
    <t xml:space="preserve">De los 62356 registros se filtran los que en la variable dependiente presentan el valor de 1 o 0 (malo o bueno) , </t>
  </si>
  <si>
    <t>obteniendo 28 538 resgistros que son los que utilizamos para estimar el modelo.</t>
  </si>
  <si>
    <t>MARCA</t>
  </si>
  <si>
    <t>BUENOS</t>
  </si>
  <si>
    <t>MALOS</t>
  </si>
  <si>
    <t>Evaluacion1</t>
  </si>
  <si>
    <t>Aplicando el modelo calculado a  la base Evaluacion 2  se obtiene el siguiente contraste</t>
  </si>
  <si>
    <t>Evaluacion2</t>
  </si>
  <si>
    <t>Ratios</t>
  </si>
  <si>
    <t>Resto de variables</t>
  </si>
  <si>
    <t>A 20 rangos</t>
  </si>
  <si>
    <t>DIF</t>
  </si>
  <si>
    <t>Muestra de Modelamiento(10 Rangos)</t>
  </si>
  <si>
    <t>Muestra de Validación 10 Rangos</t>
  </si>
  <si>
    <t>Muestra de Modelamiento(20 Rangos)</t>
  </si>
  <si>
    <t>PSI</t>
  </si>
  <si>
    <t>La base inicial cuenta con 79591 resgitros de los cuales se deja fuera  los clientes no  Bancarizados y sin desempeño obteniendo</t>
  </si>
  <si>
    <t xml:space="preserve">la división que se realiza a la base de datos filtrada para el modelamiento y evaluación </t>
  </si>
  <si>
    <t>Minimo</t>
  </si>
  <si>
    <t>Maximo</t>
  </si>
  <si>
    <t>Evaluacion1(modelamiento)</t>
  </si>
  <si>
    <t>Evaluación2(Evaluacion)</t>
  </si>
  <si>
    <t xml:space="preserve">Muestra de Validación </t>
  </si>
  <si>
    <t>r_PROM_MAX_DVEN_SC_OP_12s24M</t>
  </si>
  <si>
    <t>Temporalidad</t>
  </si>
  <si>
    <t>-</t>
  </si>
  <si>
    <t>Actual</t>
  </si>
  <si>
    <t>6M</t>
  </si>
  <si>
    <t>36M</t>
  </si>
  <si>
    <t>24M</t>
  </si>
  <si>
    <t>72M</t>
  </si>
  <si>
    <t>12M</t>
  </si>
  <si>
    <t>Institucion</t>
  </si>
  <si>
    <t>Descripción de las variables</t>
  </si>
  <si>
    <t xml:space="preserve">De la base con 79591 se completan las muestras anteriores con los  registros que tienen  las categorias 0 1 2 3 4 </t>
  </si>
  <si>
    <t xml:space="preserve">muestras con 0 1 </t>
  </si>
  <si>
    <t>Variables</t>
  </si>
  <si>
    <t>Ratio obtenido de la división de PROM_MAX_DVEN_SC_OP_12M sobre la misma variable en temporalidad 24M</t>
  </si>
  <si>
    <t>Probabilidad de bueno del número de meses sin registro de vencidos desde el último mes que registró vencido 36M deuda directa</t>
  </si>
  <si>
    <t>Probabilidad de bueno de la variable Maximo dia de vencido en el Sistema crediticio ecuatoriano en temporalidad 6M</t>
  </si>
  <si>
    <t xml:space="preserve">Número acreedores Operaciones Ban Coop Com 36m Directa truncado al percentil 90 </t>
  </si>
  <si>
    <t>Ratio obtenido de la división del Saldo Total Operaciones sobre Monto máximo de deuda SCE</t>
  </si>
  <si>
    <t>Número de operaciones aperturadas en el sistema crediticio ecuatoriano en temporalidad 24M truncado  al percentil 95</t>
  </si>
  <si>
    <t>Probabilidad de malo de la variable acumulativa NOPE_VENC_31AMAS_OP en temporalidad 36M</t>
  </si>
  <si>
    <t>Probabilidad de bueno de la antigüedad laboral del cliente</t>
  </si>
  <si>
    <t>Probabilidad de bueno del saldo promedio de ahorro del cliente</t>
  </si>
  <si>
    <t>Probabilidad de bueno de Maximo Numero de meses transcurridos desde que el sujeto aperturo su primera operación OP en SBS y Cooperativas</t>
  </si>
  <si>
    <t>Peor nivel de riesgo 5N Bancos Operaciones Bancos cooperativas y comercial Directa truncado al percentil 99</t>
  </si>
  <si>
    <t>SEGMENTACIÓN PRELIMINAR</t>
  </si>
  <si>
    <t>Performance en modelamiento</t>
  </si>
  <si>
    <t>Performance en validación</t>
  </si>
  <si>
    <t>Tasa Riesgo</t>
  </si>
  <si>
    <t>AAA</t>
  </si>
  <si>
    <t>A</t>
  </si>
  <si>
    <t>4 - 6 segmentos</t>
  </si>
  <si>
    <t>AA</t>
  </si>
  <si>
    <t>B</t>
  </si>
  <si>
    <t>C</t>
  </si>
  <si>
    <t>D</t>
  </si>
  <si>
    <t>E</t>
  </si>
  <si>
    <t>Decisiones más usuales:</t>
  </si>
  <si>
    <t>Malos</t>
  </si>
  <si>
    <t>C: Rechazo inmediato</t>
  </si>
  <si>
    <t>Tasa</t>
  </si>
  <si>
    <t>B: Analista (Se exige información adicional para contrastar ingresos/gastos y en función un análisis se decide si entregar o no el crédito)</t>
  </si>
  <si>
    <t xml:space="preserve">A, AA, AAA: Zona de aprobación </t>
  </si>
  <si>
    <t>SEGMENTO</t>
  </si>
  <si>
    <t>N</t>
  </si>
  <si>
    <t>1. AAA</t>
  </si>
  <si>
    <t>2. AA</t>
  </si>
  <si>
    <t>3. A</t>
  </si>
  <si>
    <t>4. B</t>
  </si>
  <si>
    <t>5. C</t>
  </si>
  <si>
    <t>NoBancarizados</t>
  </si>
  <si>
    <t>Calificados</t>
  </si>
  <si>
    <t>Total BD</t>
  </si>
  <si>
    <t>Considerando que existen suficientes registros se generan dos muestras al 80%/20% de representatividad cada una.</t>
  </si>
  <si>
    <t>MAX_DVEN_SCE_12M_MOD</t>
  </si>
  <si>
    <t>MAX_DVEN_SCE_6M_MOD</t>
  </si>
  <si>
    <t>prbm_MAX_DVEN_SCE_6M</t>
  </si>
  <si>
    <t>prbb_MAX_DVEN_SCE_3M</t>
  </si>
  <si>
    <t>numOpsAperturadas12M142_MOD</t>
  </si>
  <si>
    <t>MAX_DVEN_SCE_OP_3M_MOD</t>
  </si>
  <si>
    <t>numOpsVigD332_MOD</t>
  </si>
  <si>
    <t>numOpsVencidas36MD339_MOD</t>
  </si>
  <si>
    <t>prbb_numMesesSinVenDesdeUltVen100</t>
  </si>
  <si>
    <t>numOpsVencidas24MD338_MOD</t>
  </si>
  <si>
    <t>numAcreedores348_MOD</t>
  </si>
  <si>
    <t>MAX_DVEN_SF_OP_12M_MOD</t>
  </si>
  <si>
    <t>prbm_maySalVenD24M275</t>
  </si>
  <si>
    <t>NOPE_XVEN_OP_12M_MOD</t>
  </si>
  <si>
    <t>R_DEUDA_TOTAL_SC_6M_DEUDA_TOTAL_SCE_6M</t>
  </si>
  <si>
    <t>ANTIGUEDAD_OP_OTROS_MOD</t>
  </si>
  <si>
    <t>r_NOPE_VENC_OP_24s36M</t>
  </si>
  <si>
    <t>R_NOPE_VENC_OP_24M_NOPE_VENC_OP_36M</t>
  </si>
  <si>
    <t>SALDO_PROMEDIO_AHORRO_MOD</t>
  </si>
  <si>
    <t>r_PROM_MAX_DVEN_OTROS_OP_24s36M</t>
  </si>
  <si>
    <t>maySalVenD6M314_MOD</t>
  </si>
  <si>
    <t>r_NOPE_APERT_SBS_OP_12s36M</t>
  </si>
  <si>
    <t>r_NOPE_APERT_SBS_OP_12s24M</t>
  </si>
  <si>
    <t>R_DEUDA_TOTAL_SC_6M_DEUDA_TOTAL_SCE_6M_MOD</t>
  </si>
  <si>
    <t>NOPE_VENC_31AMAS_OP_36M</t>
  </si>
  <si>
    <t>NOPE_VENC_31AMAS_OP_36M_MOD</t>
  </si>
  <si>
    <t>r_DEUDA_TOTAL_SBS_OP_6s24M</t>
  </si>
  <si>
    <t>r_NOPE_APERT_SBS_OP_24s36M</t>
  </si>
  <si>
    <t>r_NOPE_APERT_OTROS_OP_24s36M</t>
  </si>
  <si>
    <t>consultasUlt12M098_MOD</t>
  </si>
  <si>
    <t>r_cuota052sINGRESOS</t>
  </si>
  <si>
    <t>r_PROM_XVEN_SBS_OP_6s24M</t>
  </si>
  <si>
    <t>r_PROM_XVEN_SBS_OP_12s36M</t>
  </si>
  <si>
    <t>r_DEUDA_TOTAL_SBS_OP_6s12M</t>
  </si>
  <si>
    <t>r_DEUDA_TOTAL_SBS_OP_12s24M</t>
  </si>
  <si>
    <t>r_PROM_XVEN_SBS_OP_12s24M</t>
  </si>
  <si>
    <t>r_DEUDA_TOTAL_SBS_OP_3s12M</t>
  </si>
  <si>
    <t>r_DEUDA_TOTAL_SBS_OP_3s6M</t>
  </si>
  <si>
    <t>r_PROM_XVEN_SBS_OP_6s12M</t>
  </si>
  <si>
    <t>r_PROM_MAX_DVEN_M_OP_12s24M</t>
  </si>
  <si>
    <t>r_PROM_MAX_DVEN_M_OP_12s36M</t>
  </si>
  <si>
    <t>r_PROM_XVEN_SBS_OP_3s12M</t>
  </si>
  <si>
    <t>r_PROM_XVEN_SBS_OP_3s6M</t>
  </si>
  <si>
    <t>d_numOpsVen_prem</t>
  </si>
  <si>
    <t>r_PROM_XVEN_SBS_OP_24s36M</t>
  </si>
  <si>
    <t>r_PROM_MAX_DVEN_M_OP_24s36M</t>
  </si>
  <si>
    <t>r_DEUDA_TOTAL_SC_OP_12s24M</t>
  </si>
  <si>
    <t>LN_DEUDA_TOTAL_SBS_OP_3M</t>
  </si>
  <si>
    <t>r_DEUDA_TOTAL_SC_OP_6s24M</t>
  </si>
  <si>
    <t>prbm_DEUDA_TOTAL_SBS_OP_3M</t>
  </si>
  <si>
    <t>r_PROM_MAX_DVEN_OTROS_OP_12s36M</t>
  </si>
  <si>
    <t>r_PROM_MAX_DVEN_OTROS_OP_12s24M</t>
  </si>
  <si>
    <t>r_NOPE_VENC_OP_12s24M</t>
  </si>
  <si>
    <t>r_NOPE_VENC_OP_12s36M</t>
  </si>
  <si>
    <t>prbm_salEntidad118</t>
  </si>
  <si>
    <t>SEGMENTACION</t>
  </si>
  <si>
    <t>SEGMENTACION_SCE</t>
  </si>
  <si>
    <t>R_cuotaTotOp059_INGRESOS</t>
  </si>
  <si>
    <t>R_cuotaTotOp059_INGRESOS_MOD</t>
  </si>
  <si>
    <t>LN_PROM_XVEN_SBS_OP_6M</t>
  </si>
  <si>
    <t>r_PROM_MAX_DVEN_SC_OP_12s36M</t>
  </si>
  <si>
    <t>r_PROM_MAX_DVEN_SC_OP_12s24M_MOD</t>
  </si>
  <si>
    <t>R_PROM_MAX_DVEN_SC_OP_12M_PROM_MAX_DVEN_SC_OP_36M</t>
  </si>
  <si>
    <t>r_NOPE_APERT_SC_OP_6s24M</t>
  </si>
  <si>
    <t>r_NOPE_APERT_SC_OP_6s12M</t>
  </si>
  <si>
    <t>r_PROM_MAX_DVEN_SC_OP_24s36M</t>
  </si>
  <si>
    <t>r_NOPE_APERT_SICOM_OP_24s36M</t>
  </si>
  <si>
    <t>r_NOPE_APERT_SBS_OP_6s24M</t>
  </si>
  <si>
    <t>r_NOPE_APERT_SBS_OP_6s12M</t>
  </si>
  <si>
    <t>r_PROM_MAX_DVEN_SBS_OP_24s36M</t>
  </si>
  <si>
    <t>r_DEUDA_TOTAL_SC_OP_6s12M</t>
  </si>
  <si>
    <t>R_NOPE_VENC_OP_36M_NOPE_APERT_SBS_36M</t>
  </si>
  <si>
    <t>r_PROM_XVEN_SC_OP_6s12M</t>
  </si>
  <si>
    <t>r_DEUDA_TOTAL_SC_OP_3s12M</t>
  </si>
  <si>
    <t>r_PROM_MAX_DVEN_M_OP_6s12M</t>
  </si>
  <si>
    <t>r_PROM_MAX_DVEN_M_OP_6s24M</t>
  </si>
  <si>
    <t>prbb_ESTADO_CIVIL</t>
  </si>
  <si>
    <t>prbb_DEUDA_TOTAL_SBS_OP_12M</t>
  </si>
  <si>
    <t>r_NOPE_APERT_SC_OP_12s24M</t>
  </si>
  <si>
    <t>r_NOPE_APERT_SC_OP_12s36M</t>
  </si>
  <si>
    <t>r_DEUDA_TOTAL_OTROS_OP_12s24M</t>
  </si>
  <si>
    <t>r_PROM_XVEN_SC_OP_3s12M</t>
  </si>
  <si>
    <t>r_PROM_MAX_DVEN_SBS_OP_12s24M</t>
  </si>
  <si>
    <t>r_PROM_MAX_DVEN_SBS_OP_12s36M</t>
  </si>
  <si>
    <t>r_PROM_MAX_DVEN_SC_OP_6s12M</t>
  </si>
  <si>
    <t>r_PROM_MAX_DVEN_SC_OP_6s24M</t>
  </si>
  <si>
    <t>cuota052_MOD</t>
  </si>
  <si>
    <t>r_DEUDA_TOTAL_SC_OP_3s6M</t>
  </si>
  <si>
    <t>r_NOPE_APERT_OTROS_OP_12s24M</t>
  </si>
  <si>
    <t>r_NOPE_APERT_OTROS_OP_12s36M</t>
  </si>
  <si>
    <t>r_NOPE_VENC_OP_6s12M</t>
  </si>
  <si>
    <t>r_NOPE_VENC_OP_6s24M</t>
  </si>
  <si>
    <t>r_PROM_MAX_DVEN_OTROS_OP_6s12M</t>
  </si>
  <si>
    <t>r_PROM_MAX_DVEN_OTROS_OP_6s24M</t>
  </si>
  <si>
    <t>r_PROM_XVEN_SC_OP_3s6M</t>
  </si>
  <si>
    <t>r_PROM_XVEN_SC_OP_12s24M</t>
  </si>
  <si>
    <t>R_MaxMontoOpD24M417_salTotOpBCoo036</t>
  </si>
  <si>
    <t>R_MaxMontoOpD24M417_salTotOpBCoo036_MOD</t>
  </si>
  <si>
    <t>r_PROM_XVEN_SC_OP_6s24M</t>
  </si>
  <si>
    <t>r_DEUDA_TOTAL_OTROS_OP_6s12M</t>
  </si>
  <si>
    <t>r_DEUDA_TOTAL_OTROS_OP_6s24M</t>
  </si>
  <si>
    <t>prbm_cuotaTotOp059</t>
  </si>
  <si>
    <t>r_NOPE_VENC_1A30_OP_24s36M</t>
  </si>
  <si>
    <t>r_NOPE_APERT_SICOM_OP_12s24M</t>
  </si>
  <si>
    <t>r_NOPE_APERT_SICOM_OP_12s36M</t>
  </si>
  <si>
    <t>LN_DEUDA_TOTAL_SBS_OP_24M</t>
  </si>
  <si>
    <t>LN_DEUDA_TOTAL_SCE_OP_24M</t>
  </si>
  <si>
    <t>r_NOPE_APERT_SC_OP_24s36M</t>
  </si>
  <si>
    <t>r_PROM_MAX_DVEN_M_OP_3s6M</t>
  </si>
  <si>
    <t>r_PROM_MAX_DVEN_M_OP_3s12M</t>
  </si>
  <si>
    <t>r_PROM_XVEN_SC_OP_12s36M</t>
  </si>
  <si>
    <t>r_PROM_XVEN_OTROS_OP_24s36M</t>
  </si>
  <si>
    <t>r_PROM_XVEN_SC_OP_24s36M</t>
  </si>
  <si>
    <t>r_DEUDA_TOTAL_OTROS_OP_3s6M</t>
  </si>
  <si>
    <t>r_DEUDA_TOTAL_OTROS_OP_3s12M</t>
  </si>
  <si>
    <t>r_PROM_MAX_DVEN_SBS_OP_6s12M</t>
  </si>
  <si>
    <t>r_PROM_MAX_DVEN_SBS_OP_6s24M</t>
  </si>
  <si>
    <t>r_PROM_MAX_DVEN_SC_OP_3s6M</t>
  </si>
  <si>
    <t>r_PROM_MAX_DVEN_SC_OP_3s12M</t>
  </si>
  <si>
    <t>r_NOPE_VENC_OP_3s6M</t>
  </si>
  <si>
    <t>r_NOPE_VENC_OP_3s12M</t>
  </si>
  <si>
    <t>r_PROM_MAX_DVEN_OTROS_OP_3s6M</t>
  </si>
  <si>
    <t>r_PROM_MAX_DVEN_OTROS_OP_3s12M</t>
  </si>
  <si>
    <t>r_PROM_XVEN_OTROS_OP_12s36M</t>
  </si>
  <si>
    <t>r_PROM_XVEN_OTROS_OP_12s24M</t>
  </si>
  <si>
    <t>r_PROM_MAX_DVEN_OTROS_SIS_OP_24s36M</t>
  </si>
  <si>
    <t>r_NENT_VEN_OTROS_OP_24s36M</t>
  </si>
  <si>
    <t>r_MVALVEN_OTROS_OP_24s36M</t>
  </si>
  <si>
    <t>r_PROM_VEN_OTROS_OP_24s36M</t>
  </si>
  <si>
    <t>cuotaEstimadaD24M416_MOD</t>
  </si>
  <si>
    <t>r_NOPE_VENC_31A90_OP_24s36M</t>
  </si>
  <si>
    <t>ANTIG_LABORAL_MOD</t>
  </si>
  <si>
    <t>r_NOPE_XVEN_OP_12s36M</t>
  </si>
  <si>
    <t>r_DEUDA_TOTAL_SICOM_OP_12s24M</t>
  </si>
  <si>
    <t>r_NOPE_XVEN_OP_3s12M</t>
  </si>
  <si>
    <t>r_PROM_XVEN_OTROS_OP_6s12M</t>
  </si>
  <si>
    <t>r_PROM_XVEN_OTROS_OP_6s24M</t>
  </si>
  <si>
    <t>r_PROM_MAX_DVEN_N_OP_24s36M</t>
  </si>
  <si>
    <t>r_PROM_XVEN_SICOM_OP_24s36M</t>
  </si>
  <si>
    <t>r_DEUDA_TOTAL_SICOM_OP_6s12M</t>
  </si>
  <si>
    <t>r_DEUDA_TOTAL_SICOM_OP_6s24M</t>
  </si>
  <si>
    <t>r_NOPE_APERT_SC_OP_3s6M</t>
  </si>
  <si>
    <t>r_NOPE_APERT_SC_OP_3s12M</t>
  </si>
  <si>
    <t>r_PROM_MAX_DVEN_N_OP_12s24M</t>
  </si>
  <si>
    <t>r_PROM_MAX_DVEN_N_OP_12s36M</t>
  </si>
  <si>
    <t>r_DEUDA_TOTAL_SICOM_OP_3s12M</t>
  </si>
  <si>
    <t>r_PROM_XVEN_SICOM_OP_12s24M</t>
  </si>
  <si>
    <t>r_PROM_XVEN_SICOM_OP_12s36M</t>
  </si>
  <si>
    <t>r_DEUDA_TOTAL_SICOM_OP_3s6M</t>
  </si>
  <si>
    <t>r_NOPE_VENC_1A30_OP_12s24M</t>
  </si>
  <si>
    <t>r_NOPE_VENC_1A30_OP_12s36M</t>
  </si>
  <si>
    <t>DEUDA_TOTAL_SCE_6M_MOD</t>
  </si>
  <si>
    <t>LN_DEUDA_TOTAL_SCE_6M</t>
  </si>
  <si>
    <t>r_PROM_MAX_DVEN_SBS_OP_3s6M</t>
  </si>
  <si>
    <t>r_PROM_MAX_DVEN_SBS_OP_3s12M</t>
  </si>
  <si>
    <t>r_NOPE_APERT_SBS_OP_3s6M</t>
  </si>
  <si>
    <t>r_NOPE_APERT_SBS_OP_3s12M</t>
  </si>
  <si>
    <t>prbm_DEUDA_TOTAL_SCE_6M</t>
  </si>
  <si>
    <t>r_PROM_MAX_DVEN_OTROS_SIS_OP_12s36M</t>
  </si>
  <si>
    <t>r_PROM_MAX_DVEN_OTROS_SIS_OP_12s24M</t>
  </si>
  <si>
    <t>r_NENT_VEN_OTROS_OP_12s24M</t>
  </si>
  <si>
    <t>r_NENT_VEN_OTROS_OP_12s36M</t>
  </si>
  <si>
    <t>r_MVALVEN_OTROS_OP_12s24M</t>
  </si>
  <si>
    <t>r_PROM_VEN_OTROS_OP_12s24M</t>
  </si>
  <si>
    <t>r_MVALVEN_OTROS_OP_12s36M</t>
  </si>
  <si>
    <t>r_PROM_VEN_OTROS_OP_12s36M</t>
  </si>
  <si>
    <t>r_PROM_XVEN_SICOM_OP_6s12M</t>
  </si>
  <si>
    <t>r_PROM_XVEN_SICOM_OP_6s24M</t>
  </si>
  <si>
    <t>r_NOPE_XVEN_OP_24s36M</t>
  </si>
  <si>
    <t>r_NOPE_XVEN_OP_6s12M</t>
  </si>
  <si>
    <t>r_NOPE_XVEN_OP_3s6M</t>
  </si>
  <si>
    <t>r_PROM_XVEN_OTROS_OP_3s6M</t>
  </si>
  <si>
    <t>r_PROM_XVEN_OTROS_OP_3s12M</t>
  </si>
  <si>
    <t>r_DEUDA_TOTAL_SBS_TC_3s6M</t>
  </si>
  <si>
    <t>r_NOPE_APERT_SICOM_OP_6s12M</t>
  </si>
  <si>
    <t>r_NOPE_APERT_SICOM_OP_6s24M</t>
  </si>
  <si>
    <t>r_PROM_XVEN_SICOM_OP_3s12M</t>
  </si>
  <si>
    <t>r_PROM_XVEN_SICOM_OP_3s6M</t>
  </si>
  <si>
    <t>r_PROM_MAX_DVEN_N_OP_6s12M</t>
  </si>
  <si>
    <t>r_PROM_MAX_DVEN_N_OP_6s24M</t>
  </si>
  <si>
    <t>r_MVALVEN_SICOM_OP_24s36M</t>
  </si>
  <si>
    <t>r_PROM_VEN_SICOM_OP_24s36M</t>
  </si>
  <si>
    <t>r_NENT_VEN_SICOM_OP_24s36M</t>
  </si>
  <si>
    <t>prbm_numTCVig36M125</t>
  </si>
  <si>
    <t>r_PROM_MAX_DVEN_SICOM_OP_24s36M</t>
  </si>
  <si>
    <t>r_NOPE_XVEN_OP_6s24M</t>
  </si>
  <si>
    <t>r_NOPE_XVEN_OP_12s24M</t>
  </si>
  <si>
    <t>r_NOPE_VENC_1A30_OP_6s12M</t>
  </si>
  <si>
    <t>r_NOPE_VENC_1A30_OP_6s24M</t>
  </si>
  <si>
    <t>r_NOPE_VENC_31A90_OP_12s24M</t>
  </si>
  <si>
    <t>r_NOPE_VENC_31A90_OP_12s36M</t>
  </si>
  <si>
    <t>r_NENT_VEN_OTROS_OP_6s12M</t>
  </si>
  <si>
    <t>r_NENT_VEN_OTROS_OP_6s24M</t>
  </si>
  <si>
    <t>r_MVALVEN_OTROS_OP_6s12M</t>
  </si>
  <si>
    <t>r_PROM_VEN_OTROS_OP_6s12M</t>
  </si>
  <si>
    <t>r_MVALVEN_OTROS_OP_6s24M</t>
  </si>
  <si>
    <t>r_PROM_VEN_OTROS_OP_6s24M</t>
  </si>
  <si>
    <t>r_PROM_MAX_DVEN_OTROS_SIS_OP_6s12M</t>
  </si>
  <si>
    <t>r_PROM_MAX_DVEN_OTROS_SIS_OP_6s24M</t>
  </si>
  <si>
    <t>prbm_INSTRUCCION</t>
  </si>
  <si>
    <t>r_NOPE_VENC_91A180_OP_24s36M</t>
  </si>
  <si>
    <t>r_PROM_MAX_DVEN_N_OP_3s6M</t>
  </si>
  <si>
    <t>r_PROM_MAX_DVEN_N_OP_3s12M</t>
  </si>
  <si>
    <t>r_MVALVEN_SICOM_OP_12s24M</t>
  </si>
  <si>
    <t>r_PROM_VEN_SICOM_OP_12s24M</t>
  </si>
  <si>
    <t>r_MVALVEN_SICOM_OP_12s36M</t>
  </si>
  <si>
    <t>r_PROM_VEN_SICOM_OP_12s36M</t>
  </si>
  <si>
    <t>r_NENT_VEN_SICOM_OP_12s24M</t>
  </si>
  <si>
    <t>r_NENT_VEN_SICOM_OP_12s36M</t>
  </si>
  <si>
    <t>r_NOPE_VENC_31A90_OP_6s12M</t>
  </si>
  <si>
    <t>r_NOPE_VENC_31A90_OP_6s24M</t>
  </si>
  <si>
    <t>r_PROM_MAX_DVEN_SICOM_OP_12s24M</t>
  </si>
  <si>
    <t>r_PROM_MAX_DVEN_SICOM_OP_12s36M</t>
  </si>
  <si>
    <t>r_NOPE_APERT_OTROS_OP_6s12M</t>
  </si>
  <si>
    <t>r_NOPE_APERT_OTROS_OP_6s24M</t>
  </si>
  <si>
    <t>r_NTC_VENC_TC_6s12M</t>
  </si>
  <si>
    <t>r_NENT_VEN_OTROS_OP_3s6M</t>
  </si>
  <si>
    <t>r_NENT_VEN_OTROS_OP_3s12M</t>
  </si>
  <si>
    <t>r_MVALVEN_OTROS_OP_3s6M</t>
  </si>
  <si>
    <t>r_PROM_VEN_OTROS_OP_3s6M</t>
  </si>
  <si>
    <t>r_MVALVEN_OTROS_OP_3s12M</t>
  </si>
  <si>
    <t>r_PROM_VEN_OTROS_OP_3s12M</t>
  </si>
  <si>
    <t>r_PROM_MAX_DVEN_OTROS_SIS_OP_3s6M</t>
  </si>
  <si>
    <t>r_PROM_MAX_DVEN_OTROS_SIS_OP_3s12M</t>
  </si>
  <si>
    <t>LN_DEUDA_TOTAL_SCE_TC_24M</t>
  </si>
  <si>
    <t>r_PROM_MAX_DVEN_SBS_TC_3s6M</t>
  </si>
  <si>
    <t>r_MVALVEN_SICOM_OP_6s12M</t>
  </si>
  <si>
    <t>r_PROM_VEN_SICOM_OP_6s12M</t>
  </si>
  <si>
    <t>r_MVALVEN_SICOM_OP_6s24M</t>
  </si>
  <si>
    <t>r_PROM_VEN_SICOM_OP_6s24M</t>
  </si>
  <si>
    <t>r_NENT_VEN_SICOM_OP_6s12M</t>
  </si>
  <si>
    <t>r_NENT_VEN_SICOM_OP_6s24M</t>
  </si>
  <si>
    <t>r_PROM_MAX_DVEN_SICOM_OP_6s12M</t>
  </si>
  <si>
    <t>r_PROM_MAX_DVEN_SICOM_OP_6s24M</t>
  </si>
  <si>
    <t>r_NTC_VENC_1A30_TC_6s12M</t>
  </si>
  <si>
    <t>r_NOPE_VENC_181A360_OP_24s36M</t>
  </si>
  <si>
    <t>r_NOPE_VENC_1A30_OP_3s6M</t>
  </si>
  <si>
    <t>r_NOPE_VENC_1A30_OP_3s12M</t>
  </si>
  <si>
    <t>ANTIG_DOMICILIARIA_MOD</t>
  </si>
  <si>
    <t>r_NOPE_APERT_SICOM_OP_3s12M</t>
  </si>
  <si>
    <t>r_NOPE_APERT_SICOM_OP_3s6M</t>
  </si>
  <si>
    <t>r_NOPE_VENC_31A90_OP_3s6M</t>
  </si>
  <si>
    <t>r_NOPE_VENC_31A90_OP_3s12M</t>
  </si>
  <si>
    <t>r_NTC_VENC_TC_3s6M</t>
  </si>
  <si>
    <t>r_MVALVEN_SICOM_OP_3s6M</t>
  </si>
  <si>
    <t>r_PROM_VEN_SICOM_OP_3s6M</t>
  </si>
  <si>
    <t>r_MVALVEN_SICOM_OP_3s12M</t>
  </si>
  <si>
    <t>r_PROM_VEN_SICOM_OP_3s12M</t>
  </si>
  <si>
    <t>r_NENT_VEN_SICOM_OP_3s6M</t>
  </si>
  <si>
    <t>r_NENT_VEN_SICOM_OP_3s12M</t>
  </si>
  <si>
    <t>r_NTC_APERT_SBS_TC_6s12M</t>
  </si>
  <si>
    <t>r_PROM_MAX_DVEN_SICOM_OP_3s6M</t>
  </si>
  <si>
    <t>r_PROM_MAX_DVEN_SICOM_OP_3s12M</t>
  </si>
  <si>
    <t>GASTOS_MOD</t>
  </si>
  <si>
    <t>r_NOPE_VENC_91A180_OP_12s24M</t>
  </si>
  <si>
    <t>r_NOPE_VENC_91A180_OP_12s36M</t>
  </si>
  <si>
    <t>r_NTC_VENC_1A30_TC_3s6M</t>
  </si>
  <si>
    <t>r_NOPE_APERT_OTROS_OP_3s12M</t>
  </si>
  <si>
    <t>r_NOPE_APERT_OTROS_OP_3s6M</t>
  </si>
  <si>
    <t>r_NOPE_VENC_91A180_OP_6s12M</t>
  </si>
  <si>
    <t>r_NOPE_VENC_91A180_OP_6s24M</t>
  </si>
  <si>
    <t>r_NOPE_VENC_181A360_OP_12s24M</t>
  </si>
  <si>
    <t>r_NOPE_VENC_181A360_OP_12s36M</t>
  </si>
  <si>
    <t>r_NOPE_VENC_MAYOR360_OP_24s36M</t>
  </si>
  <si>
    <t>r_NOPE_VENC_91A180_OP_3s6M</t>
  </si>
  <si>
    <t>r_NOPE_VENC_91A180_OP_3s12M</t>
  </si>
  <si>
    <t>r_MVALVEN_SBS_OP_24s36M</t>
  </si>
  <si>
    <t>r_NTC_APERT_SBS_TC_3s6M</t>
  </si>
  <si>
    <t>r_NENT_VEN_SBS_OP_24s36M</t>
  </si>
  <si>
    <t>r_PROM_VEN_SBS_OP_24s36M</t>
  </si>
  <si>
    <t>r_NOPE_VENC_181A360_OP_6s12M</t>
  </si>
  <si>
    <t>r_NOPE_VENC_181A360_OP_6s24M</t>
  </si>
  <si>
    <t>r_NOPE_NDI_OP_24s36M</t>
  </si>
  <si>
    <t>r_NOPE_VENC_181A360_OP_3s6M</t>
  </si>
  <si>
    <t>r_NOPE_VENC_181A360_OP_3s12M</t>
  </si>
  <si>
    <t>CARGAS_MOD</t>
  </si>
  <si>
    <t>r_NOPE_REFIN_OP_12s24M</t>
  </si>
  <si>
    <t>r_NOPE_REFIN_OP_6s24M</t>
  </si>
  <si>
    <t>r_NOPE_REFIN_OP_6s12M</t>
  </si>
  <si>
    <t>r_NOPE_REFIN_OP_3s6M</t>
  </si>
  <si>
    <t>r_NOPE_REFIN_OP_3s12M</t>
  </si>
  <si>
    <t>r_PROM_NDI_SBS_OP_24s36M</t>
  </si>
  <si>
    <t>r_NOPE_VENC_MAYOR360_OP_12s24M</t>
  </si>
  <si>
    <t>r_NOPE_VENC_MAYOR360_OP_12s36M</t>
  </si>
  <si>
    <t>r_MVALVEN_SC_OP_24s36M</t>
  </si>
  <si>
    <t>r_PROM_NDI_SC_OP_24s36M</t>
  </si>
  <si>
    <t>r_NENT_VEN_SC_OP_24s36M</t>
  </si>
  <si>
    <t>r_PROM_VEN_SC_OP_24s36M</t>
  </si>
  <si>
    <t>r_MVALVEN_SBS_OP_12s24M</t>
  </si>
  <si>
    <t>r_MVALVEN_SBS_OP_12s36M</t>
  </si>
  <si>
    <t>r_NENT_VEN_SBS_OP_12s24M</t>
  </si>
  <si>
    <t>r_PROM_VEN_SBS_OP_12s24M</t>
  </si>
  <si>
    <t>r_NENT_VEN_SBS_OP_12s36M</t>
  </si>
  <si>
    <t>r_PROM_VEN_SBS_OP_12s36M</t>
  </si>
  <si>
    <t>r_MVALVEN_SBS_OP_6s12M</t>
  </si>
  <si>
    <t>r_MVALVEN_SBS_OP_6s24M</t>
  </si>
  <si>
    <t>r_NENT_VEN_SBS_OP_6s12M</t>
  </si>
  <si>
    <t>r_PROM_VEN_SBS_OP_6s12M</t>
  </si>
  <si>
    <t>r_NENT_VEN_SBS_OP_6s24M</t>
  </si>
  <si>
    <t>r_PROM_VEN_SBS_OP_6s24M</t>
  </si>
  <si>
    <t>r_PROM_MAX_DVEN_V_OP_24s36M</t>
  </si>
  <si>
    <t>r_MVALVEN_SBS_OP_3s6M</t>
  </si>
  <si>
    <t>r_MVALVEN_SBS_OP_3s12M</t>
  </si>
  <si>
    <t>r_NENT_VEN_SBS_OP_3s6M</t>
  </si>
  <si>
    <t>r_PROM_VEN_SBS_OP_3s6M</t>
  </si>
  <si>
    <t>r_NENT_VEN_SBS_OP_3s12M</t>
  </si>
  <si>
    <t>r_PROM_VEN_SBS_OP_3s12M</t>
  </si>
  <si>
    <t>MVAL_DEMANDA_CASTIGO_SCE36M</t>
  </si>
  <si>
    <t>MVAL_DEMANDA_CASTIGO_SCE_36M</t>
  </si>
  <si>
    <t>r_PROM_MAX_DVEN_V_OP_12s24M</t>
  </si>
  <si>
    <t>r_PROM_MAX_DVEN_V_OP_12s36M</t>
  </si>
  <si>
    <t>r_PROM_MAX_DVEN_V_OP_6s24M</t>
  </si>
  <si>
    <t>MVAL_DEMANDA_CASTIGO_SF_36M</t>
  </si>
  <si>
    <t>r_PROM_MAX_DVEN_V_OP_6s12M</t>
  </si>
  <si>
    <t>r_PROM_MAX_DVEN_P_OP_24s36M</t>
  </si>
  <si>
    <t>r_PROM_MAX_DVEN_P_OP_12s36M</t>
  </si>
  <si>
    <t>r_PROM_MAX_DVEN_P_OP_12s24M</t>
  </si>
  <si>
    <t>r_PROM_MAX_DVEN_P_OP_6s12M</t>
  </si>
  <si>
    <t>r_PROM_MAX_DVEN_P_OP_6s24M</t>
  </si>
  <si>
    <t>r_NTC_REFIN_TC_6s12M</t>
  </si>
  <si>
    <t>r_PROM_MAX_DVEN_V_OP_3s6M</t>
  </si>
  <si>
    <t>r_PROM_MAX_DVEN_V_OP_3s12M</t>
  </si>
  <si>
    <t>r_NOPE_NDI_OP_12s24M</t>
  </si>
  <si>
    <t>r_NOPE_NDI_OP_12s36M</t>
  </si>
  <si>
    <t>r_NOPE_VENC_MAYOR360_OP_6s12M</t>
  </si>
  <si>
    <t>r_NOPE_VENC_MAYOR360_OP_6s24M</t>
  </si>
  <si>
    <t>r_NTC_REFIN_TC_3s6M</t>
  </si>
  <si>
    <t>r_PROM_CAS_OTROS_OP_24s36M</t>
  </si>
  <si>
    <t>r_MVAL_CASTIGO_OTROS_OP_24s36M</t>
  </si>
  <si>
    <t>r_PROM_MAX_DVEN_P_OP_3s6M</t>
  </si>
  <si>
    <t>r_PROM_MAX_DVEN_P_OP_3s12M</t>
  </si>
  <si>
    <t>r_NOPE_CASTIGO_OP_24s36M</t>
  </si>
  <si>
    <t>MVAL_DEMANDA_CASTIGO_SCE24M</t>
  </si>
  <si>
    <t>MVAL_DEMANDA_CASTIGO_SCE_24M</t>
  </si>
  <si>
    <t>M_DEMANDA_CASTIGO_SCE_24M</t>
  </si>
  <si>
    <t>r_PROM_MAX_DVEN_C_OP_24s36M</t>
  </si>
  <si>
    <t>r_PROM_NDI_SC_OP_12s24M</t>
  </si>
  <si>
    <t>r_MVALVEN_SC_OP_12s36M</t>
  </si>
  <si>
    <t>r_MVALVEN_SC_OP_12s24M</t>
  </si>
  <si>
    <t>r_PROM_NDI_SC_OP_12s36M</t>
  </si>
  <si>
    <t>r_NOPE_NDI_OP_6s12M</t>
  </si>
  <si>
    <t>r_NOPE_NDI_OP_6s24M</t>
  </si>
  <si>
    <t>r_PROM_CAS_OTROS_OP_12s24M</t>
  </si>
  <si>
    <t>r_PROM_CAS_OTROS_OP_12s36M</t>
  </si>
  <si>
    <t>r_MVAL_CASTIGO_OTROS_OP_12s24M</t>
  </si>
  <si>
    <t>r_NOPE_CASTIGO_OP_12s24M</t>
  </si>
  <si>
    <t>r_NOPE_CASTIGO_OP_12s36M</t>
  </si>
  <si>
    <t>MVAL_DEMANDA_CASTIGO_SCE12M</t>
  </si>
  <si>
    <t>MVAL_DEMANDA_CASTIGO_SCE_12M</t>
  </si>
  <si>
    <t>M_DEMANDA_CASTIGO_SCE_12M</t>
  </si>
  <si>
    <t>r_PROM_MAX_DVEN_C_OP_12s24M</t>
  </si>
  <si>
    <t>r_PROM_MAX_DVEN_C_OP_12s36M</t>
  </si>
  <si>
    <t>r_MVALVEN_SC_OP_6s24M</t>
  </si>
  <si>
    <t>r_NENT_VEN_SC_OP_12s24M</t>
  </si>
  <si>
    <t>r_PROM_VEN_SC_OP_12s24M</t>
  </si>
  <si>
    <t>r_NENT_VEN_SC_OP_12s36M</t>
  </si>
  <si>
    <t>r_PROM_VEN_SC_OP_12s36M</t>
  </si>
  <si>
    <t>r_MVALVEN_SC_OP_6s12M</t>
  </si>
  <si>
    <t>r_PROM_NDI_SC_OP_6s12M</t>
  </si>
  <si>
    <t>r_PROM_NDI_SC_OP_6s24M</t>
  </si>
  <si>
    <t>r_NOPE_NDI_OP_3s6M</t>
  </si>
  <si>
    <t>r_NOPE_NDI_OP_3s12M</t>
  </si>
  <si>
    <t>r_NENT_VEN_SC_OP_6s12M</t>
  </si>
  <si>
    <t>r_PROM_VEN_SC_OP_6s12M</t>
  </si>
  <si>
    <t>r_NENT_VEN_SC_OP_6s24M</t>
  </si>
  <si>
    <t>r_PROM_VEN_SC_OP_6s24M</t>
  </si>
  <si>
    <t>r_PROM_NDI_SBS_OP_12s24M</t>
  </si>
  <si>
    <t>r_PROM_NDI_SBS_OP_12s36M</t>
  </si>
  <si>
    <t>r_MVALVEN_SBS_TC_6s12M</t>
  </si>
  <si>
    <t>r_NOPE_VENC_MAYOR360_OP_3s12M</t>
  </si>
  <si>
    <t>r_NOPE_VENC_MAYOR360_OP_3s6M</t>
  </si>
  <si>
    <t>r_MVALVEN_SC_OP_3s6M</t>
  </si>
  <si>
    <t>r_NENT_VEN_SC_OP_3s6M</t>
  </si>
  <si>
    <t>r_PROM_NDI_SC_OP_3s6M</t>
  </si>
  <si>
    <t>r_PROM_VEN_SC_OP_3s6M</t>
  </si>
  <si>
    <t>r_MVALVEN_SC_OP_3s12M</t>
  </si>
  <si>
    <t>r_NENT_VEN_SC_OP_3s12M</t>
  </si>
  <si>
    <t>r_PROM_NDI_SC_OP_3s12M</t>
  </si>
  <si>
    <t>r_PROM_VEN_SC_OP_3s12M</t>
  </si>
  <si>
    <t>r_PROM_MAX_DVEN_C_OP_6s12M</t>
  </si>
  <si>
    <t>r_PROM_NDI_OTROS_OP_24s36M</t>
  </si>
  <si>
    <t>MVAL_DEMANDA_CASTIGO_SCE6M</t>
  </si>
  <si>
    <t>MVAL_DEMANDA_CASTIGO_SCE_6M</t>
  </si>
  <si>
    <t>r_PROM_MAX_DVEN_C_OP_6s24M</t>
  </si>
  <si>
    <t>MVAL_DEMANDA_CASTIGO_SCE3M</t>
  </si>
  <si>
    <t>MVAL_DEMANDA_CASTIGO_SCE_3M</t>
  </si>
  <si>
    <t>r_PROM_NDI_OTROS_OP_3s6M</t>
  </si>
  <si>
    <t>r_PROM_NDI_OTROS_OP_3s12M</t>
  </si>
  <si>
    <t>r_PROM_NDI_SBS_OP_6s12M</t>
  </si>
  <si>
    <t>r_PROM_NDI_OTROS_OP_6s12M</t>
  </si>
  <si>
    <t>r_PROM_NDI_SBS_OP_6s24M</t>
  </si>
  <si>
    <t>r_PROM_NDI_OTROS_OP_6s24M</t>
  </si>
  <si>
    <t>r_PROM_NDI_OTROS_OP_12s24M</t>
  </si>
  <si>
    <t>r_PROM_NDI_OTROS_OP_12s36M</t>
  </si>
  <si>
    <t>r_NOPE_CASTIGO_OP_6s12M</t>
  </si>
  <si>
    <t>r_NOPE_CASTIGO_OP_6s24M</t>
  </si>
  <si>
    <t>r_PROM_MAX_DVEN_C_OP_3s6M</t>
  </si>
  <si>
    <t>r_PROM_NDI_SBS_OP_3s6M</t>
  </si>
  <si>
    <t>r_PROM_MAX_DVEN_C_OP_3s12M</t>
  </si>
  <si>
    <t>r_PROM_NDI_SBS_OP_3s12M</t>
  </si>
  <si>
    <t>r_PROM_CAS_OTROS_OP_3s6M</t>
  </si>
  <si>
    <t>r_PROM_CAS_OTROS_OP_3s12M</t>
  </si>
  <si>
    <t>r_PROM_CAS_OTROS_OP_6s12M</t>
  </si>
  <si>
    <t>r_PROM_CAS_OTROS_OP_6s24M</t>
  </si>
  <si>
    <t>r_NOPE_CASTIGO_OP_3s6M</t>
  </si>
  <si>
    <t>r_NOPE_CASTIGO_OP_3s12M</t>
  </si>
  <si>
    <t>r_MVAL_CASTIGO_OTROS_OP_6s12M</t>
  </si>
  <si>
    <t>r_MVAL_CASTIGO_OTROS_OP_6s24M</t>
  </si>
  <si>
    <t>r_NOPE_DEMANDA_OP_3s6M</t>
  </si>
  <si>
    <t>r_PROM_DEM_SBS_OP_3s6M</t>
  </si>
  <si>
    <t>r_PROM_CAS_SBS_OP_3s6M</t>
  </si>
  <si>
    <t>r_PROM_DEM_SC_OP_3s6M</t>
  </si>
  <si>
    <t>r_PROM_CAS_SC_OP_3s6M</t>
  </si>
  <si>
    <t>r_NOPE_DEMANDA_OP_3s12M</t>
  </si>
  <si>
    <t>r_PROM_DEM_SBS_OP_3s12M</t>
  </si>
  <si>
    <t>r_PROM_CAS_SBS_OP_3s12M</t>
  </si>
  <si>
    <t>r_PROM_DEM_SC_OP_3s12M</t>
  </si>
  <si>
    <t>r_PROM_CAS_SC_OP_3s12M</t>
  </si>
  <si>
    <t>r_NOPE_DEMANDA_OP_6s12M</t>
  </si>
  <si>
    <t>r_PROM_DEM_SBS_OP_6s12M</t>
  </si>
  <si>
    <t>r_PROM_CAS_SBS_OP_6s12M</t>
  </si>
  <si>
    <t>r_PROM_DEM_SC_OP_6s12M</t>
  </si>
  <si>
    <t>r_PROM_CAS_SC_OP_6s12M</t>
  </si>
  <si>
    <t>r_NOPE_DEMANDA_OP_6s24M</t>
  </si>
  <si>
    <t>r_PROM_DEM_SBS_OP_6s24M</t>
  </si>
  <si>
    <t>r_PROM_CAS_SBS_OP_6s24M</t>
  </si>
  <si>
    <t>r_PROM_DEM_SC_OP_6s24M</t>
  </si>
  <si>
    <t>r_PROM_CAS_SC_OP_6s24M</t>
  </si>
  <si>
    <t>r_NOPE_DEMANDA_OP_12s24M</t>
  </si>
  <si>
    <t>r_PROM_DEM_SBS_OP_12s24M</t>
  </si>
  <si>
    <t>r_PROM_CAS_SBS_OP_12s24M</t>
  </si>
  <si>
    <t>r_PROM_DEM_SC_OP_12s24M</t>
  </si>
  <si>
    <t>r_PROM_CAS_SC_OP_12s24M</t>
  </si>
  <si>
    <t>r_NOPE_DEMANDA_OP_12s36M</t>
  </si>
  <si>
    <t>r_PROM_DEM_SBS_OP_12s36M</t>
  </si>
  <si>
    <t>r_PROM_CAS_SBS_OP_12s36M</t>
  </si>
  <si>
    <t>r_PROM_DEM_SC_OP_12s36M</t>
  </si>
  <si>
    <t>r_PROM_CAS_SC_OP_12s36M</t>
  </si>
  <si>
    <t>r_NOPE_DEMANDA_OP_24s36M</t>
  </si>
  <si>
    <t>r_PROM_DEM_SBS_OP_24s36M</t>
  </si>
  <si>
    <t>r_PROM_CAS_SBS_OP_24s36M</t>
  </si>
  <si>
    <t>r_PROM_DEM_SC_OP_24s36M</t>
  </si>
  <si>
    <t>r_PROM_CAS_SC_OP_24s36M</t>
  </si>
  <si>
    <t>r_MVAL_DEMANDA_SBS_OP_6s12M</t>
  </si>
  <si>
    <t>r_MVAL_DEMANDA_SC_OP_6s12M</t>
  </si>
  <si>
    <t>r_MVAL_CASTIGO_SBS_OP_6s12M</t>
  </si>
  <si>
    <t>r_MVAL_CASTIGO_SC_OP_6s12M</t>
  </si>
  <si>
    <t>r_MVAL_DEMANDA_SBS_OP_6s24M</t>
  </si>
  <si>
    <t>r_MVAL_DEMANDA_SC_OP_6s24M</t>
  </si>
  <si>
    <t>r_MVAL_CASTIGO_SBS_OP_6s24M</t>
  </si>
  <si>
    <t>r_MVAL_CASTIGO_SC_OP_6s24M</t>
  </si>
  <si>
    <t>r_MVAL_DEMANDA_SBS_OP_12s24M</t>
  </si>
  <si>
    <t>r_MVAL_DEMANDA_SC_OP_12s24M</t>
  </si>
  <si>
    <t>r_MVAL_CASTIGO_SBS_OP_12s24M</t>
  </si>
  <si>
    <t>r_MVAL_CASTIGO_SC_OP_12s24M</t>
  </si>
  <si>
    <t>r_MVAL_DEMANDA_SC_OP_24s36M</t>
  </si>
  <si>
    <t>r_MVAL_CASTIGO_SBS_OP_24s36M</t>
  </si>
  <si>
    <t>r_MVAL_CASTIGO_SC_OP_24s36M</t>
  </si>
  <si>
    <t>r_MVALVEN_SBS_TC_3s6M</t>
  </si>
  <si>
    <t>r_PROM_VEN_SBS_TC_3s6M</t>
  </si>
  <si>
    <t>MVAL_DEMANDA_CASTIGO_SF_3M</t>
  </si>
  <si>
    <t>MVAL_DEMANDA_CASTIGO_SF_6M</t>
  </si>
  <si>
    <t>MVAL_DEMANDA_CASTIGO_SF_12M</t>
  </si>
  <si>
    <t>MVAL_DEMANDA_CASTIGO_SF_24M</t>
  </si>
  <si>
    <t>M_DEMANDA_CASTIGO_SF_24M</t>
  </si>
  <si>
    <t>Se evaluó un total de 1809 variables y se presentan las más importantes en función de su poder discriminatorio</t>
  </si>
  <si>
    <t>Si M_DEMANDA_CASTIGO_SCE_36M = 0 y
MAX_DVEN_SCE_12M &lt;= 30</t>
  </si>
  <si>
    <t>Si M_DEMANDA_CASTIGO_SCE_36M = 1 o
MAX_DVEN_SCE_12M &gt; 30</t>
  </si>
  <si>
    <t>Sujetos sin saldos en cartera castigada o demanda judicial en los últimos 36 meses y máximo número de días de vencido en el SCE en los últimos 12 meses menor o igual a 30 días.</t>
  </si>
  <si>
    <t>Cabe resaltar que solo se utilizan para el modelamiento los sujetos buenos y malos</t>
  </si>
  <si>
    <t>2.897525</t>
  </si>
  <si>
    <t>0.2898009</t>
  </si>
  <si>
    <t>3.162014</t>
  </si>
  <si>
    <t>prbb_numAcreedoresOpBanCooComD414</t>
  </si>
  <si>
    <t>prbb_numOpsAperturadas12M142</t>
  </si>
  <si>
    <t>d_cuotaVencidos302</t>
  </si>
  <si>
    <t>ACTUAL</t>
  </si>
  <si>
    <t>Institución</t>
  </si>
  <si>
    <t>12M-24M</t>
  </si>
  <si>
    <t>6M-24M</t>
  </si>
  <si>
    <t>MÃ­nimo</t>
  </si>
  <si>
    <t>MÃ¡ximo</t>
  </si>
  <si>
    <t>DesviaciÃ³n EstÃ¡ndar</t>
  </si>
  <si>
    <t>prbb_peorNivelRiesgoValorOpBanCooComD415</t>
  </si>
  <si>
    <t>prbm_maxMorosidadCoo133</t>
  </si>
  <si>
    <t>prbm_MVALVEN_SCE_3M</t>
  </si>
  <si>
    <t>prbm_PROM_NDI_SCE_3M</t>
  </si>
  <si>
    <t>3M-6M</t>
  </si>
  <si>
    <t>3M</t>
  </si>
  <si>
    <t>Si M_DEMANDA_CASTIGO_SF_24M = 0 y
MAX_DVEN_SF_12M &lt;= 15</t>
  </si>
  <si>
    <t>Si M_DEMANDA_CASTIGO_SF_24M = 1 o
MAX_DVEN_SF_12M &gt; 15</t>
  </si>
  <si>
    <t>Sujetos sin saldos en cartera castigada o demanda judicial en los últimos 24 meses y máximo número de días de vencido en el SF en los últimos 6 meses menor o igual a 15 días.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</si>
</sst>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3" formatCode="_-* #,##0.00_-;\-* #,##0.00_-;_-* &quot;-&quot;??_-;_-@_-"/>
    <numFmt numFmtId="164" formatCode="0.0%"/>
    <numFmt numFmtId="165" formatCode="0.0"/>
    <numFmt numFmtId="166" formatCode="#,##0.0_);\(#,##0.0\)"/>
    <numFmt numFmtId="167" formatCode="0.0000"/>
    <numFmt numFmtId="168" formatCode="0.0E+00"/>
    <numFmt numFmtId="169" formatCode="#,##0.0000"/>
    <numFmt numFmtId="170" formatCode="0.000"/>
  </numFmts>
  <fonts count="40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entury Gothic"/>
      <family val="1"/>
    </font>
    <font>
      <b/>
      <sz val="14"/>
      <color theme="1"/>
      <name val="Century Gothic"/>
      <family val="1"/>
    </font>
    <font>
      <b/>
      <sz val="12"/>
      <color theme="1"/>
      <name val="Century Gothic"/>
      <family val="1"/>
    </font>
    <font>
      <b/>
      <sz val="12"/>
      <color theme="0"/>
      <name val="Century Gothic"/>
      <family val="1"/>
    </font>
    <font>
      <b/>
      <sz val="11"/>
      <color theme="1"/>
      <name val="Century Gothic"/>
      <family val="1"/>
    </font>
    <font>
      <b/>
      <sz val="11"/>
      <color theme="0"/>
      <name val="Century Gothic"/>
      <family val="1"/>
    </font>
    <font>
      <sz val="11"/>
      <color theme="1"/>
      <name val="Century Gothic"/>
      <family val="1"/>
    </font>
    <font>
      <sz val="12"/>
      <color theme="1"/>
      <name val="CenturyGothic"/>
    </font>
    <font>
      <b/>
      <sz val="10"/>
      <color theme="0"/>
      <name val="Century Gothic"/>
      <family val="1"/>
    </font>
    <font>
      <b/>
      <sz val="9"/>
      <color theme="0"/>
      <name val="Century Gothic"/>
      <family val="1"/>
    </font>
    <font>
      <sz val="11"/>
      <color theme="1"/>
      <name val="CenturyGothic"/>
    </font>
    <font>
      <sz val="10"/>
      <color theme="1"/>
      <name val="Century Gothic"/>
      <family val="1"/>
    </font>
    <font>
      <b/>
      <sz val="11"/>
      <color theme="0" tint="-4.9989318521683403E-2"/>
      <name val="Century Gothic"/>
      <family val="1"/>
    </font>
    <font>
      <b/>
      <sz val="14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b/>
      <sz val="18"/>
      <color theme="1"/>
      <name val="Century Gothic"/>
      <family val="1"/>
    </font>
    <font>
      <b/>
      <sz val="14"/>
      <color theme="0"/>
      <name val="Century Gothic"/>
      <family val="1"/>
    </font>
    <font>
      <b/>
      <sz val="12"/>
      <color theme="0"/>
      <name val="Calibri"/>
      <family val="2"/>
      <scheme val="minor"/>
    </font>
    <font>
      <b/>
      <sz val="12"/>
      <color rgb="FFFFFFFF"/>
      <name val="Century Gothic"/>
      <family val="1"/>
    </font>
    <font>
      <b/>
      <sz val="11"/>
      <color theme="1"/>
      <name val="CenturyGothic"/>
    </font>
    <font>
      <b/>
      <sz val="16"/>
      <color theme="0"/>
      <name val="Century Gothic"/>
      <family val="1"/>
    </font>
    <font>
      <b/>
      <sz val="12"/>
      <name val="Century Gothic"/>
      <family val="1"/>
    </font>
    <font>
      <sz val="12"/>
      <name val="Century Gothic"/>
      <family val="1"/>
    </font>
    <font>
      <b/>
      <i/>
      <sz val="12"/>
      <name val="Century Gothic"/>
      <family val="1"/>
    </font>
    <font>
      <b/>
      <sz val="12"/>
      <color indexed="9"/>
      <name val="Century Gothic"/>
      <family val="1"/>
    </font>
    <font>
      <b/>
      <sz val="16"/>
      <color theme="1"/>
      <name val="Century Gothic"/>
      <family val="1"/>
    </font>
    <font>
      <b/>
      <sz val="13"/>
      <color theme="1"/>
      <name val="Century Gothic"/>
      <family val="1"/>
    </font>
    <font>
      <sz val="13"/>
      <color theme="1"/>
      <name val="Century Gothic"/>
      <family val="1"/>
    </font>
    <font>
      <sz val="12"/>
      <color rgb="FF000000"/>
      <name val="Century Gothic"/>
      <family val="1"/>
    </font>
    <font>
      <u/>
      <sz val="12"/>
      <color theme="1"/>
      <name val="Century Gothic"/>
      <family val="1"/>
    </font>
    <font>
      <b/>
      <i/>
      <sz val="10"/>
      <name val="Century Gothic"/>
      <family val="1"/>
    </font>
    <font>
      <b/>
      <sz val="11"/>
      <color theme="0"/>
      <name val="Century Gothic"/>
      <family val="2"/>
    </font>
    <font>
      <sz val="11"/>
      <color theme="1"/>
      <name val="Century Gothic"/>
      <family val="2"/>
    </font>
    <font>
      <b/>
      <sz val="11"/>
      <color theme="0"/>
      <name val="Calibri"/>
      <family val="2"/>
      <scheme val="minor"/>
    </font>
    <font>
      <b/>
      <sz val="10"/>
      <name val="Century Gothic"/>
      <family val="1"/>
    </font>
    <font>
      <sz val="10"/>
      <name val="Century Gothic"/>
      <family val="1"/>
    </font>
    <font>
      <b/>
      <sz val="10"/>
      <color indexed="9"/>
      <name val="Century Gothic"/>
      <family val="1"/>
    </font>
    <font>
      <b/>
      <u/>
      <sz val="16"/>
      <color theme="0"/>
      <name val="Century Gothic"/>
      <family val="1"/>
    </font>
  </fonts>
  <fills count="14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305496"/>
        <bgColor rgb="FF000000"/>
      </patternFill>
    </fill>
    <fill>
      <patternFill patternType="solid">
        <fgColor rgb="FFFFC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313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2" borderId="1" xfId="0" applyFont="1" applyFill="1" applyBorder="1" applyAlignment="1">
      <alignment horizontal="center"/>
    </xf>
    <xf numFmtId="164" fontId="2" fillId="0" borderId="1" xfId="1" applyNumberFormat="1" applyFont="1" applyBorder="1" applyAlignment="1">
      <alignment horizontal="center"/>
    </xf>
    <xf numFmtId="20" fontId="2" fillId="0" borderId="0" xfId="0" applyNumberFormat="1" applyFont="1"/>
    <xf numFmtId="46" fontId="2" fillId="0" borderId="0" xfId="0" applyNumberFormat="1" applyFont="1"/>
    <xf numFmtId="0" fontId="7" fillId="2" borderId="1" xfId="0" applyFont="1" applyFill="1" applyBorder="1" applyAlignment="1">
      <alignment horizontal="center"/>
    </xf>
    <xf numFmtId="0" fontId="8" fillId="5" borderId="0" xfId="0" applyFont="1" applyFill="1"/>
    <xf numFmtId="0" fontId="8" fillId="0" borderId="0" xfId="0" applyFont="1"/>
    <xf numFmtId="14" fontId="8" fillId="0" borderId="1" xfId="0" applyNumberFormat="1" applyFont="1" applyBorder="1" applyAlignment="1">
      <alignment horizontal="center"/>
    </xf>
    <xf numFmtId="3" fontId="8" fillId="0" borderId="1" xfId="0" applyNumberFormat="1" applyFont="1" applyBorder="1" applyAlignment="1">
      <alignment horizontal="center"/>
    </xf>
    <xf numFmtId="164" fontId="8" fillId="0" borderId="1" xfId="1" applyNumberFormat="1" applyFont="1" applyBorder="1" applyAlignment="1">
      <alignment horizontal="center"/>
    </xf>
    <xf numFmtId="3" fontId="6" fillId="0" borderId="1" xfId="0" applyNumberFormat="1" applyFont="1" applyBorder="1" applyAlignment="1">
      <alignment horizontal="center"/>
    </xf>
    <xf numFmtId="0" fontId="3" fillId="5" borderId="0" xfId="0" applyFont="1" applyFill="1"/>
    <xf numFmtId="14" fontId="2" fillId="0" borderId="0" xfId="0" applyNumberFormat="1" applyFont="1"/>
    <xf numFmtId="0" fontId="7" fillId="2" borderId="1" xfId="0" applyFont="1" applyFill="1" applyBorder="1" applyAlignment="1">
      <alignment horizontal="center" vertical="center" wrapText="1"/>
    </xf>
    <xf numFmtId="0" fontId="2" fillId="5" borderId="3" xfId="0" applyFont="1" applyFill="1" applyBorder="1"/>
    <xf numFmtId="3" fontId="9" fillId="0" borderId="1" xfId="0" applyNumberFormat="1" applyFont="1" applyBorder="1" applyAlignment="1">
      <alignment horizontal="center"/>
    </xf>
    <xf numFmtId="0" fontId="2" fillId="5" borderId="0" xfId="0" applyFont="1" applyFill="1"/>
    <xf numFmtId="20" fontId="2" fillId="5" borderId="0" xfId="0" applyNumberFormat="1" applyFont="1" applyFill="1"/>
    <xf numFmtId="0" fontId="6" fillId="5" borderId="0" xfId="0" applyFont="1" applyFill="1"/>
    <xf numFmtId="3" fontId="6" fillId="5" borderId="0" xfId="0" applyNumberFormat="1" applyFont="1" applyFill="1" applyAlignment="1">
      <alignment horizontal="center"/>
    </xf>
    <xf numFmtId="10" fontId="6" fillId="5" borderId="0" xfId="1" applyNumberFormat="1" applyFont="1" applyFill="1" applyBorder="1" applyAlignment="1">
      <alignment horizontal="center"/>
    </xf>
    <xf numFmtId="0" fontId="7" fillId="2" borderId="2" xfId="0" applyFont="1" applyFill="1" applyBorder="1"/>
    <xf numFmtId="0" fontId="7" fillId="2" borderId="3" xfId="0" applyFont="1" applyFill="1" applyBorder="1"/>
    <xf numFmtId="0" fontId="11" fillId="2" borderId="1" xfId="0" applyFont="1" applyFill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center" vertical="center" wrapText="1"/>
    </xf>
    <xf numFmtId="0" fontId="8" fillId="5" borderId="2" xfId="0" applyFont="1" applyFill="1" applyBorder="1"/>
    <xf numFmtId="0" fontId="8" fillId="5" borderId="3" xfId="0" applyFont="1" applyFill="1" applyBorder="1"/>
    <xf numFmtId="3" fontId="12" fillId="0" borderId="1" xfId="0" applyNumberFormat="1" applyFont="1" applyBorder="1" applyAlignment="1">
      <alignment horizontal="center"/>
    </xf>
    <xf numFmtId="10" fontId="8" fillId="5" borderId="1" xfId="1" applyNumberFormat="1" applyFont="1" applyFill="1" applyBorder="1" applyAlignment="1">
      <alignment horizontal="center"/>
    </xf>
    <xf numFmtId="0" fontId="6" fillId="5" borderId="2" xfId="0" applyFont="1" applyFill="1" applyBorder="1"/>
    <xf numFmtId="0" fontId="6" fillId="5" borderId="3" xfId="0" applyFont="1" applyFill="1" applyBorder="1"/>
    <xf numFmtId="3" fontId="6" fillId="5" borderId="1" xfId="0" applyNumberFormat="1" applyFont="1" applyFill="1" applyBorder="1" applyAlignment="1">
      <alignment horizontal="center"/>
    </xf>
    <xf numFmtId="0" fontId="7" fillId="2" borderId="1" xfId="0" applyFont="1" applyFill="1" applyBorder="1"/>
    <xf numFmtId="9" fontId="6" fillId="5" borderId="1" xfId="1" applyFont="1" applyFill="1" applyBorder="1" applyAlignment="1">
      <alignment horizontal="center"/>
    </xf>
    <xf numFmtId="3" fontId="12" fillId="4" borderId="1" xfId="0" applyNumberFormat="1" applyFont="1" applyFill="1" applyBorder="1" applyAlignment="1">
      <alignment horizontal="center"/>
    </xf>
    <xf numFmtId="10" fontId="8" fillId="4" borderId="1" xfId="1" applyNumberFormat="1" applyFont="1" applyFill="1" applyBorder="1" applyAlignment="1">
      <alignment horizontal="center"/>
    </xf>
    <xf numFmtId="10" fontId="6" fillId="5" borderId="1" xfId="1" applyNumberFormat="1" applyFont="1" applyFill="1" applyBorder="1" applyAlignment="1">
      <alignment horizontal="center"/>
    </xf>
    <xf numFmtId="3" fontId="8" fillId="6" borderId="1" xfId="0" applyNumberFormat="1" applyFont="1" applyFill="1" applyBorder="1" applyAlignment="1">
      <alignment horizontal="center"/>
    </xf>
    <xf numFmtId="0" fontId="14" fillId="2" borderId="1" xfId="0" applyFont="1" applyFill="1" applyBorder="1" applyAlignment="1">
      <alignment horizontal="center"/>
    </xf>
    <xf numFmtId="10" fontId="8" fillId="7" borderId="1" xfId="1" applyNumberFormat="1" applyFont="1" applyFill="1" applyBorder="1" applyAlignment="1">
      <alignment horizontal="center"/>
    </xf>
    <xf numFmtId="3" fontId="8" fillId="5" borderId="1" xfId="0" applyNumberFormat="1" applyFont="1" applyFill="1" applyBorder="1" applyAlignment="1">
      <alignment horizontal="center"/>
    </xf>
    <xf numFmtId="10" fontId="8" fillId="3" borderId="1" xfId="1" applyNumberFormat="1" applyFont="1" applyFill="1" applyBorder="1" applyAlignment="1">
      <alignment horizontal="center"/>
    </xf>
    <xf numFmtId="0" fontId="6" fillId="5" borderId="0" xfId="0" applyFont="1" applyFill="1" applyAlignment="1">
      <alignment horizontal="center"/>
    </xf>
    <xf numFmtId="0" fontId="0" fillId="5" borderId="0" xfId="0" applyFill="1"/>
    <xf numFmtId="0" fontId="8" fillId="5" borderId="0" xfId="0" applyFont="1" applyFill="1" applyAlignment="1">
      <alignment horizontal="left"/>
    </xf>
    <xf numFmtId="0" fontId="13" fillId="5" borderId="1" xfId="0" applyFont="1" applyFill="1" applyBorder="1" applyAlignment="1">
      <alignment horizontal="center"/>
    </xf>
    <xf numFmtId="20" fontId="0" fillId="5" borderId="0" xfId="0" applyNumberFormat="1" applyFill="1"/>
    <xf numFmtId="3" fontId="8" fillId="4" borderId="1" xfId="0" applyNumberFormat="1" applyFont="1" applyFill="1" applyBorder="1" applyAlignment="1">
      <alignment horizontal="center"/>
    </xf>
    <xf numFmtId="0" fontId="13" fillId="5" borderId="1" xfId="0" quotePrefix="1" applyFont="1" applyFill="1" applyBorder="1" applyAlignment="1">
      <alignment horizontal="center"/>
    </xf>
    <xf numFmtId="0" fontId="4" fillId="5" borderId="0" xfId="0" applyFont="1" applyFill="1"/>
    <xf numFmtId="0" fontId="0" fillId="5" borderId="0" xfId="0" applyFill="1" applyAlignment="1">
      <alignment horizontal="center" vertical="center" wrapText="1"/>
    </xf>
    <xf numFmtId="0" fontId="0" fillId="5" borderId="0" xfId="0" applyFill="1" applyAlignment="1">
      <alignment horizontal="center" vertical="center"/>
    </xf>
    <xf numFmtId="0" fontId="0" fillId="5" borderId="0" xfId="0" applyFill="1" applyAlignment="1">
      <alignment horizontal="left" vertical="center"/>
    </xf>
    <xf numFmtId="0" fontId="17" fillId="0" borderId="0" xfId="0" applyFont="1"/>
    <xf numFmtId="10" fontId="8" fillId="9" borderId="1" xfId="1" applyNumberFormat="1" applyFont="1" applyFill="1" applyBorder="1" applyAlignment="1">
      <alignment horizontal="center"/>
    </xf>
    <xf numFmtId="10" fontId="6" fillId="4" borderId="1" xfId="1" applyNumberFormat="1" applyFont="1" applyFill="1" applyBorder="1" applyAlignment="1">
      <alignment horizontal="center"/>
    </xf>
    <xf numFmtId="10" fontId="6" fillId="0" borderId="1" xfId="1" applyNumberFormat="1" applyFont="1" applyFill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9" fontId="4" fillId="0" borderId="1" xfId="0" applyNumberFormat="1" applyFont="1" applyBorder="1" applyAlignment="1">
      <alignment horizontal="center"/>
    </xf>
    <xf numFmtId="3" fontId="6" fillId="11" borderId="1" xfId="0" applyNumberFormat="1" applyFont="1" applyFill="1" applyBorder="1" applyAlignment="1">
      <alignment horizontal="center"/>
    </xf>
    <xf numFmtId="3" fontId="21" fillId="0" borderId="1" xfId="0" applyNumberFormat="1" applyFont="1" applyBorder="1" applyAlignment="1">
      <alignment horizontal="center"/>
    </xf>
    <xf numFmtId="14" fontId="7" fillId="2" borderId="1" xfId="0" applyNumberFormat="1" applyFont="1" applyFill="1" applyBorder="1" applyAlignment="1">
      <alignment horizontal="center"/>
    </xf>
    <xf numFmtId="9" fontId="21" fillId="0" borderId="1" xfId="1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19" fillId="2" borderId="1" xfId="0" applyFont="1" applyFill="1" applyBorder="1" applyAlignment="1">
      <alignment horizontal="center"/>
    </xf>
    <xf numFmtId="165" fontId="0" fillId="0" borderId="1" xfId="0" applyNumberFormat="1" applyBorder="1" applyAlignment="1">
      <alignment horizontal="center"/>
    </xf>
    <xf numFmtId="164" fontId="0" fillId="0" borderId="1" xfId="1" applyNumberFormat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5" fillId="2" borderId="2" xfId="0" applyFont="1" applyFill="1" applyBorder="1" applyAlignment="1">
      <alignment horizontal="center"/>
    </xf>
    <xf numFmtId="0" fontId="2" fillId="0" borderId="2" xfId="0" applyFont="1" applyBorder="1"/>
    <xf numFmtId="0" fontId="2" fillId="0" borderId="4" xfId="0" applyFont="1" applyBorder="1"/>
    <xf numFmtId="0" fontId="2" fillId="0" borderId="3" xfId="0" applyFont="1" applyBorder="1"/>
    <xf numFmtId="0" fontId="20" fillId="2" borderId="1" xfId="0" applyFont="1" applyFill="1" applyBorder="1" applyAlignment="1">
      <alignment horizontal="center" wrapText="1" readingOrder="1"/>
    </xf>
    <xf numFmtId="0" fontId="23" fillId="5" borderId="0" xfId="0" applyFont="1" applyFill="1" applyAlignment="1">
      <alignment wrapText="1"/>
    </xf>
    <xf numFmtId="0" fontId="24" fillId="5" borderId="0" xfId="0" applyFont="1" applyFill="1" applyAlignment="1">
      <alignment horizontal="center" wrapText="1"/>
    </xf>
    <xf numFmtId="3" fontId="24" fillId="5" borderId="0" xfId="0" applyNumberFormat="1" applyFont="1" applyFill="1" applyAlignment="1">
      <alignment horizontal="center" wrapText="1"/>
    </xf>
    <xf numFmtId="164" fontId="24" fillId="5" borderId="0" xfId="1" applyNumberFormat="1" applyFont="1" applyFill="1" applyAlignment="1">
      <alignment horizontal="center" wrapText="1"/>
    </xf>
    <xf numFmtId="165" fontId="23" fillId="0" borderId="1" xfId="0" applyNumberFormat="1" applyFont="1" applyBorder="1" applyAlignment="1">
      <alignment horizontal="center" wrapText="1"/>
    </xf>
    <xf numFmtId="166" fontId="25" fillId="5" borderId="0" xfId="2" applyNumberFormat="1" applyFont="1" applyFill="1" applyBorder="1" applyAlignment="1">
      <alignment wrapText="1"/>
    </xf>
    <xf numFmtId="0" fontId="26" fillId="2" borderId="1" xfId="0" applyFont="1" applyFill="1" applyBorder="1" applyAlignment="1">
      <alignment horizontal="center" wrapText="1"/>
    </xf>
    <xf numFmtId="3" fontId="26" fillId="2" borderId="1" xfId="0" applyNumberFormat="1" applyFont="1" applyFill="1" applyBorder="1" applyAlignment="1">
      <alignment horizontal="center" wrapText="1"/>
    </xf>
    <xf numFmtId="164" fontId="26" fillId="2" borderId="1" xfId="1" applyNumberFormat="1" applyFont="1" applyFill="1" applyBorder="1" applyAlignment="1">
      <alignment horizontal="center" wrapText="1"/>
    </xf>
    <xf numFmtId="0" fontId="23" fillId="0" borderId="1" xfId="0" applyFont="1" applyBorder="1" applyAlignment="1">
      <alignment horizontal="center" wrapText="1"/>
    </xf>
    <xf numFmtId="3" fontId="24" fillId="0" borderId="1" xfId="0" applyNumberFormat="1" applyFont="1" applyBorder="1" applyAlignment="1">
      <alignment horizontal="center" wrapText="1"/>
    </xf>
    <xf numFmtId="9" fontId="24" fillId="0" borderId="1" xfId="0" applyNumberFormat="1" applyFont="1" applyBorder="1" applyAlignment="1">
      <alignment horizontal="center" wrapText="1"/>
    </xf>
    <xf numFmtId="10" fontId="24" fillId="0" borderId="1" xfId="1" applyNumberFormat="1" applyFont="1" applyBorder="1" applyAlignment="1">
      <alignment horizontal="center" wrapText="1"/>
    </xf>
    <xf numFmtId="164" fontId="24" fillId="0" borderId="1" xfId="1" applyNumberFormat="1" applyFont="1" applyBorder="1" applyAlignment="1">
      <alignment horizontal="center" wrapText="1"/>
    </xf>
    <xf numFmtId="3" fontId="25" fillId="0" borderId="1" xfId="0" applyNumberFormat="1" applyFont="1" applyBorder="1" applyAlignment="1">
      <alignment horizontal="center" wrapText="1"/>
    </xf>
    <xf numFmtId="9" fontId="25" fillId="0" borderId="1" xfId="0" applyNumberFormat="1" applyFont="1" applyBorder="1" applyAlignment="1">
      <alignment horizontal="center" wrapText="1"/>
    </xf>
    <xf numFmtId="164" fontId="25" fillId="0" borderId="1" xfId="1" applyNumberFormat="1" applyFont="1" applyBorder="1" applyAlignment="1">
      <alignment horizontal="center" wrapText="1"/>
    </xf>
    <xf numFmtId="0" fontId="27" fillId="0" borderId="0" xfId="0" applyFont="1"/>
    <xf numFmtId="164" fontId="26" fillId="2" borderId="1" xfId="1" applyNumberFormat="1" applyFont="1" applyFill="1" applyBorder="1" applyAlignment="1">
      <alignment horizontal="center" vertical="center" wrapText="1"/>
    </xf>
    <xf numFmtId="1" fontId="26" fillId="2" borderId="1" xfId="1" applyNumberFormat="1" applyFont="1" applyFill="1" applyBorder="1" applyAlignment="1">
      <alignment horizontal="center" wrapText="1"/>
    </xf>
    <xf numFmtId="167" fontId="2" fillId="0" borderId="1" xfId="0" applyNumberFormat="1" applyFont="1" applyBorder="1" applyAlignment="1">
      <alignment horizontal="center"/>
    </xf>
    <xf numFmtId="0" fontId="28" fillId="0" borderId="1" xfId="0" applyFont="1" applyBorder="1" applyAlignment="1">
      <alignment horizontal="left"/>
    </xf>
    <xf numFmtId="167" fontId="29" fillId="0" borderId="1" xfId="0" applyNumberFormat="1" applyFont="1" applyBorder="1" applyAlignment="1">
      <alignment horizontal="center"/>
    </xf>
    <xf numFmtId="10" fontId="4" fillId="0" borderId="1" xfId="1" applyNumberFormat="1" applyFont="1" applyFill="1" applyBorder="1" applyAlignment="1">
      <alignment horizontal="center"/>
    </xf>
    <xf numFmtId="3" fontId="26" fillId="2" borderId="1" xfId="0" applyNumberFormat="1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/>
    </xf>
    <xf numFmtId="169" fontId="2" fillId="5" borderId="1" xfId="0" applyNumberFormat="1" applyFont="1" applyFill="1" applyBorder="1" applyAlignment="1">
      <alignment horizontal="center"/>
    </xf>
    <xf numFmtId="169" fontId="6" fillId="5" borderId="1" xfId="0" applyNumberFormat="1" applyFont="1" applyFill="1" applyBorder="1" applyAlignment="1">
      <alignment horizontal="center"/>
    </xf>
    <xf numFmtId="0" fontId="30" fillId="0" borderId="0" xfId="0" applyFont="1"/>
    <xf numFmtId="0" fontId="31" fillId="5" borderId="0" xfId="0" applyFont="1" applyFill="1"/>
    <xf numFmtId="3" fontId="32" fillId="0" borderId="1" xfId="0" applyNumberFormat="1" applyFont="1" applyBorder="1" applyAlignment="1">
      <alignment horizontal="center" wrapText="1"/>
    </xf>
    <xf numFmtId="169" fontId="2" fillId="5" borderId="19" xfId="0" applyNumberFormat="1" applyFont="1" applyFill="1" applyBorder="1" applyAlignment="1">
      <alignment horizontal="center"/>
    </xf>
    <xf numFmtId="169" fontId="6" fillId="5" borderId="21" xfId="0" applyNumberFormat="1" applyFont="1" applyFill="1" applyBorder="1" applyAlignment="1">
      <alignment horizontal="center"/>
    </xf>
    <xf numFmtId="169" fontId="2" fillId="5" borderId="20" xfId="0" applyNumberFormat="1" applyFont="1" applyFill="1" applyBorder="1" applyAlignment="1">
      <alignment horizontal="center"/>
    </xf>
    <xf numFmtId="168" fontId="2" fillId="0" borderId="0" xfId="0" applyNumberFormat="1" applyFont="1" applyAlignment="1">
      <alignment horizontal="center"/>
    </xf>
    <xf numFmtId="0" fontId="33" fillId="2" borderId="1" xfId="0" applyFont="1" applyFill="1" applyBorder="1" applyAlignment="1">
      <alignment horizontal="center"/>
    </xf>
    <xf numFmtId="170" fontId="34" fillId="0" borderId="1" xfId="0" applyNumberFormat="1" applyFont="1" applyBorder="1" applyAlignment="1">
      <alignment horizontal="center"/>
    </xf>
    <xf numFmtId="0" fontId="2" fillId="0" borderId="1" xfId="0" applyFont="1" applyBorder="1"/>
    <xf numFmtId="0" fontId="33" fillId="2" borderId="2" xfId="0" applyFont="1" applyFill="1" applyBorder="1" applyAlignment="1">
      <alignment horizontal="center"/>
    </xf>
    <xf numFmtId="170" fontId="34" fillId="0" borderId="2" xfId="0" applyNumberFormat="1" applyFont="1" applyBorder="1" applyAlignment="1">
      <alignment horizontal="center"/>
    </xf>
    <xf numFmtId="0" fontId="33" fillId="0" borderId="0" xfId="0" applyFont="1" applyAlignment="1">
      <alignment horizontal="center"/>
    </xf>
    <xf numFmtId="170" fontId="2" fillId="0" borderId="1" xfId="0" applyNumberFormat="1" applyFont="1" applyBorder="1"/>
    <xf numFmtId="2" fontId="2" fillId="0" borderId="1" xfId="0" applyNumberFormat="1" applyFont="1" applyBorder="1"/>
    <xf numFmtId="170" fontId="34" fillId="0" borderId="19" xfId="0" applyNumberFormat="1" applyFont="1" applyBorder="1" applyAlignment="1">
      <alignment horizontal="center"/>
    </xf>
    <xf numFmtId="170" fontId="2" fillId="0" borderId="19" xfId="0" applyNumberFormat="1" applyFont="1" applyBorder="1"/>
    <xf numFmtId="170" fontId="34" fillId="0" borderId="16" xfId="0" applyNumberFormat="1" applyFont="1" applyBorder="1" applyAlignment="1">
      <alignment horizontal="center"/>
    </xf>
    <xf numFmtId="0" fontId="2" fillId="0" borderId="16" xfId="0" applyFont="1" applyBorder="1"/>
    <xf numFmtId="170" fontId="2" fillId="0" borderId="0" xfId="0" applyNumberFormat="1" applyFont="1"/>
    <xf numFmtId="0" fontId="20" fillId="2" borderId="1" xfId="0" applyFont="1" applyFill="1" applyBorder="1" applyAlignment="1">
      <alignment horizontal="center" vertical="center" wrapText="1" readingOrder="1"/>
    </xf>
    <xf numFmtId="10" fontId="2" fillId="0" borderId="1" xfId="0" applyNumberFormat="1" applyFont="1" applyBorder="1"/>
    <xf numFmtId="2" fontId="2" fillId="0" borderId="0" xfId="0" applyNumberFormat="1" applyFont="1"/>
    <xf numFmtId="10" fontId="2" fillId="0" borderId="0" xfId="0" applyNumberFormat="1" applyFont="1"/>
    <xf numFmtId="1" fontId="2" fillId="0" borderId="1" xfId="0" applyNumberFormat="1" applyFont="1" applyBorder="1"/>
    <xf numFmtId="0" fontId="7" fillId="2" borderId="2" xfId="0" applyFont="1" applyFill="1" applyBorder="1" applyAlignment="1">
      <alignment horizontal="center"/>
    </xf>
    <xf numFmtId="0" fontId="36" fillId="5" borderId="0" xfId="0" applyFont="1" applyFill="1" applyAlignment="1">
      <alignment wrapText="1"/>
    </xf>
    <xf numFmtId="0" fontId="37" fillId="5" borderId="0" xfId="0" applyFont="1" applyFill="1" applyAlignment="1">
      <alignment horizontal="center" wrapText="1"/>
    </xf>
    <xf numFmtId="3" fontId="37" fillId="5" borderId="0" xfId="0" applyNumberFormat="1" applyFont="1" applyFill="1" applyAlignment="1">
      <alignment horizontal="center" wrapText="1"/>
    </xf>
    <xf numFmtId="164" fontId="37" fillId="5" borderId="0" xfId="1" applyNumberFormat="1" applyFont="1" applyFill="1" applyAlignment="1">
      <alignment horizontal="center" wrapText="1"/>
    </xf>
    <xf numFmtId="166" fontId="32" fillId="5" borderId="0" xfId="2" applyNumberFormat="1" applyFont="1" applyFill="1" applyBorder="1" applyAlignment="1">
      <alignment wrapText="1"/>
    </xf>
    <xf numFmtId="10" fontId="37" fillId="0" borderId="1" xfId="1" applyNumberFormat="1" applyFont="1" applyBorder="1" applyAlignment="1">
      <alignment horizontal="center" wrapText="1"/>
    </xf>
    <xf numFmtId="9" fontId="32" fillId="0" borderId="1" xfId="0" applyNumberFormat="1" applyFont="1" applyBorder="1" applyAlignment="1">
      <alignment horizontal="center" wrapText="1"/>
    </xf>
    <xf numFmtId="164" fontId="32" fillId="0" borderId="1" xfId="1" applyNumberFormat="1" applyFont="1" applyBorder="1" applyAlignment="1">
      <alignment horizontal="center" wrapText="1"/>
    </xf>
    <xf numFmtId="0" fontId="20" fillId="2" borderId="21" xfId="0" applyFont="1" applyFill="1" applyBorder="1" applyAlignment="1">
      <alignment horizontal="center" wrapText="1" readingOrder="1"/>
    </xf>
    <xf numFmtId="0" fontId="20" fillId="0" borderId="0" xfId="0" applyFont="1" applyAlignment="1">
      <alignment horizontal="center" wrapText="1" readingOrder="1"/>
    </xf>
    <xf numFmtId="0" fontId="20" fillId="0" borderId="8" xfId="0" applyFont="1" applyBorder="1" applyAlignment="1">
      <alignment horizontal="center" wrapText="1" readingOrder="1"/>
    </xf>
    <xf numFmtId="9" fontId="0" fillId="0" borderId="1" xfId="1" applyFont="1" applyBorder="1"/>
    <xf numFmtId="49" fontId="33" fillId="2" borderId="1" xfId="0" applyNumberFormat="1" applyFont="1" applyFill="1" applyBorder="1" applyAlignment="1">
      <alignment horizontal="center"/>
    </xf>
    <xf numFmtId="1" fontId="2" fillId="0" borderId="0" xfId="0" applyNumberFormat="1" applyFont="1"/>
    <xf numFmtId="10" fontId="8" fillId="5" borderId="2" xfId="1" applyNumberFormat="1" applyFont="1" applyFill="1" applyBorder="1" applyAlignment="1">
      <alignment horizontal="center"/>
    </xf>
    <xf numFmtId="0" fontId="7" fillId="0" borderId="0" xfId="0" applyFont="1" applyAlignment="1">
      <alignment horizontal="center"/>
    </xf>
    <xf numFmtId="3" fontId="6" fillId="5" borderId="19" xfId="0" applyNumberFormat="1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3" fontId="6" fillId="0" borderId="0" xfId="0" applyNumberFormat="1" applyFont="1" applyAlignment="1">
      <alignment horizontal="center"/>
    </xf>
    <xf numFmtId="0" fontId="13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10" fontId="8" fillId="0" borderId="0" xfId="1" applyNumberFormat="1" applyFont="1" applyFill="1" applyBorder="1" applyAlignment="1">
      <alignment horizontal="center"/>
    </xf>
    <xf numFmtId="0" fontId="13" fillId="0" borderId="0" xfId="0" quotePrefix="1" applyFont="1" applyAlignment="1">
      <alignment horizontal="center"/>
    </xf>
    <xf numFmtId="10" fontId="6" fillId="0" borderId="0" xfId="1" applyNumberFormat="1" applyFont="1" applyFill="1" applyBorder="1" applyAlignment="1">
      <alignment horizontal="center"/>
    </xf>
    <xf numFmtId="167" fontId="34" fillId="0" borderId="1" xfId="0" applyNumberFormat="1" applyFont="1" applyBorder="1" applyAlignment="1">
      <alignment horizontal="center"/>
    </xf>
    <xf numFmtId="10" fontId="6" fillId="5" borderId="19" xfId="0" applyNumberFormat="1" applyFont="1" applyFill="1" applyBorder="1" applyAlignment="1">
      <alignment horizontal="center"/>
    </xf>
    <xf numFmtId="0" fontId="0" fillId="0" borderId="0" xfId="0" applyAlignment="1">
      <alignment horizontal="center"/>
    </xf>
    <xf numFmtId="0" fontId="0" fillId="12" borderId="0" xfId="0" applyFill="1"/>
    <xf numFmtId="0" fontId="0" fillId="0" borderId="0" xfId="0" applyAlignment="1">
      <alignment horizontal="center" vertical="center"/>
    </xf>
    <xf numFmtId="0" fontId="0" fillId="4" borderId="0" xfId="0" applyFill="1"/>
    <xf numFmtId="0" fontId="0" fillId="0" borderId="1" xfId="0" applyBorder="1" applyAlignment="1">
      <alignment horizontal="center" vertical="center"/>
    </xf>
    <xf numFmtId="164" fontId="0" fillId="0" borderId="1" xfId="1" applyNumberFormat="1" applyFont="1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20" fontId="0" fillId="0" borderId="0" xfId="0" applyNumberFormat="1"/>
    <xf numFmtId="164" fontId="38" fillId="2" borderId="1" xfId="1" applyNumberFormat="1" applyFont="1" applyFill="1" applyBorder="1" applyAlignment="1">
      <alignment horizontal="center" vertical="center" wrapText="1"/>
    </xf>
    <xf numFmtId="164" fontId="0" fillId="0" borderId="1" xfId="1" applyNumberFormat="1" applyFont="1" applyFill="1" applyBorder="1" applyAlignment="1">
      <alignment horizontal="center"/>
    </xf>
    <xf numFmtId="166" fontId="25" fillId="0" borderId="0" xfId="2" applyNumberFormat="1" applyFont="1" applyFill="1" applyBorder="1" applyAlignment="1">
      <alignment wrapText="1"/>
    </xf>
    <xf numFmtId="0" fontId="23" fillId="0" borderId="0" xfId="0" applyFont="1" applyAlignment="1">
      <alignment wrapText="1"/>
    </xf>
    <xf numFmtId="0" fontId="24" fillId="0" borderId="0" xfId="0" applyFont="1" applyAlignment="1">
      <alignment horizontal="center" wrapText="1"/>
    </xf>
    <xf numFmtId="3" fontId="24" fillId="0" borderId="0" xfId="0" applyNumberFormat="1" applyFont="1" applyAlignment="1">
      <alignment horizontal="center" wrapText="1"/>
    </xf>
    <xf numFmtId="164" fontId="24" fillId="0" borderId="0" xfId="1" applyNumberFormat="1" applyFont="1" applyFill="1" applyBorder="1" applyAlignment="1">
      <alignment horizontal="center" wrapText="1"/>
    </xf>
    <xf numFmtId="165" fontId="23" fillId="0" borderId="0" xfId="0" applyNumberFormat="1" applyFont="1" applyAlignment="1">
      <alignment horizontal="center" wrapText="1"/>
    </xf>
    <xf numFmtId="0" fontId="26" fillId="0" borderId="0" xfId="0" applyFont="1" applyAlignment="1">
      <alignment horizontal="center" wrapText="1"/>
    </xf>
    <xf numFmtId="3" fontId="26" fillId="0" borderId="0" xfId="0" applyNumberFormat="1" applyFont="1" applyAlignment="1">
      <alignment horizontal="center" wrapText="1"/>
    </xf>
    <xf numFmtId="164" fontId="26" fillId="0" borderId="0" xfId="1" applyNumberFormat="1" applyFont="1" applyFill="1" applyBorder="1" applyAlignment="1">
      <alignment horizontal="center" wrapText="1"/>
    </xf>
    <xf numFmtId="0" fontId="23" fillId="0" borderId="0" xfId="0" applyFont="1" applyAlignment="1">
      <alignment horizontal="center" wrapText="1"/>
    </xf>
    <xf numFmtId="9" fontId="24" fillId="0" borderId="0" xfId="0" applyNumberFormat="1" applyFont="1" applyAlignment="1">
      <alignment horizontal="center" wrapText="1"/>
    </xf>
    <xf numFmtId="10" fontId="24" fillId="0" borderId="0" xfId="1" applyNumberFormat="1" applyFont="1" applyFill="1" applyBorder="1" applyAlignment="1">
      <alignment horizontal="center" wrapText="1"/>
    </xf>
    <xf numFmtId="3" fontId="25" fillId="0" borderId="0" xfId="0" applyNumberFormat="1" applyFont="1" applyAlignment="1">
      <alignment horizontal="center" wrapText="1"/>
    </xf>
    <xf numFmtId="9" fontId="25" fillId="0" borderId="0" xfId="0" applyNumberFormat="1" applyFont="1" applyAlignment="1">
      <alignment horizontal="center" wrapText="1"/>
    </xf>
    <xf numFmtId="164" fontId="25" fillId="0" borderId="0" xfId="1" applyNumberFormat="1" applyFont="1" applyFill="1" applyBorder="1" applyAlignment="1">
      <alignment horizontal="center" wrapText="1"/>
    </xf>
    <xf numFmtId="0" fontId="0" fillId="0" borderId="1" xfId="0" applyBorder="1"/>
    <xf numFmtId="0" fontId="0" fillId="0" borderId="2" xfId="0" applyBorder="1"/>
    <xf numFmtId="0" fontId="0" fillId="0" borderId="5" xfId="0" applyBorder="1" applyAlignment="1">
      <alignment horizontal="center" vertical="center"/>
    </xf>
    <xf numFmtId="0" fontId="0" fillId="0" borderId="5" xfId="0" applyBorder="1"/>
    <xf numFmtId="3" fontId="26" fillId="2" borderId="2" xfId="0" applyNumberFormat="1" applyFont="1" applyFill="1" applyBorder="1" applyAlignment="1">
      <alignment horizontal="center" vertical="center" wrapText="1"/>
    </xf>
    <xf numFmtId="167" fontId="2" fillId="0" borderId="1" xfId="0" applyNumberFormat="1" applyFont="1" applyBorder="1"/>
    <xf numFmtId="170" fontId="2" fillId="0" borderId="1" xfId="0" applyNumberFormat="1" applyFont="1" applyBorder="1" applyAlignment="1">
      <alignment horizontal="center"/>
    </xf>
    <xf numFmtId="167" fontId="0" fillId="0" borderId="1" xfId="0" applyNumberFormat="1" applyBorder="1"/>
    <xf numFmtId="0" fontId="2" fillId="0" borderId="5" xfId="0" applyFont="1" applyBorder="1"/>
    <xf numFmtId="2" fontId="2" fillId="0" borderId="1" xfId="0" applyNumberFormat="1" applyFont="1" applyBorder="1" applyAlignment="1">
      <alignment horizontal="center"/>
    </xf>
    <xf numFmtId="170" fontId="2" fillId="0" borderId="2" xfId="0" applyNumberFormat="1" applyFont="1" applyBorder="1"/>
    <xf numFmtId="3" fontId="26" fillId="0" borderId="5" xfId="0" applyNumberFormat="1" applyFont="1" applyBorder="1" applyAlignment="1">
      <alignment horizontal="center" vertical="center" wrapText="1"/>
    </xf>
    <xf numFmtId="0" fontId="7" fillId="2" borderId="2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center"/>
    </xf>
    <xf numFmtId="0" fontId="7" fillId="2" borderId="3" xfId="0" applyFont="1" applyFill="1" applyBorder="1" applyAlignment="1">
      <alignment horizontal="center"/>
    </xf>
    <xf numFmtId="0" fontId="10" fillId="2" borderId="2" xfId="0" applyFont="1" applyFill="1" applyBorder="1" applyAlignment="1">
      <alignment horizontal="center" vertical="center" wrapText="1"/>
    </xf>
    <xf numFmtId="0" fontId="10" fillId="2" borderId="3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/>
    </xf>
    <xf numFmtId="0" fontId="8" fillId="5" borderId="2" xfId="0" applyFont="1" applyFill="1" applyBorder="1" applyAlignment="1">
      <alignment horizontal="center"/>
    </xf>
    <xf numFmtId="0" fontId="8" fillId="5" borderId="3" xfId="0" applyFont="1" applyFill="1" applyBorder="1" applyAlignment="1">
      <alignment horizontal="center"/>
    </xf>
    <xf numFmtId="0" fontId="7" fillId="2" borderId="16" xfId="0" applyFont="1" applyFill="1" applyBorder="1" applyAlignment="1">
      <alignment horizontal="center" vertical="center"/>
    </xf>
    <xf numFmtId="0" fontId="7" fillId="2" borderId="17" xfId="0" applyFont="1" applyFill="1" applyBorder="1" applyAlignment="1">
      <alignment horizontal="center" vertical="center"/>
    </xf>
    <xf numFmtId="0" fontId="7" fillId="2" borderId="8" xfId="0" applyFont="1" applyFill="1" applyBorder="1" applyAlignment="1">
      <alignment horizontal="center" vertical="center"/>
    </xf>
    <xf numFmtId="0" fontId="7" fillId="2" borderId="7" xfId="0" applyFont="1" applyFill="1" applyBorder="1" applyAlignment="1">
      <alignment horizontal="center" vertical="center"/>
    </xf>
    <xf numFmtId="14" fontId="7" fillId="2" borderId="2" xfId="0" applyNumberFormat="1" applyFont="1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14" fontId="7" fillId="2" borderId="1" xfId="0" applyNumberFormat="1" applyFont="1" applyFill="1" applyBorder="1" applyAlignment="1">
      <alignment horizontal="center"/>
    </xf>
    <xf numFmtId="0" fontId="2" fillId="4" borderId="1" xfId="0" applyFont="1" applyFill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8" fillId="5" borderId="1" xfId="0" applyFont="1" applyFill="1" applyBorder="1" applyAlignment="1">
      <alignment horizontal="center"/>
    </xf>
    <xf numFmtId="0" fontId="14" fillId="2" borderId="2" xfId="0" applyFont="1" applyFill="1" applyBorder="1" applyAlignment="1">
      <alignment horizontal="center"/>
    </xf>
    <xf numFmtId="0" fontId="14" fillId="2" borderId="4" xfId="0" applyFont="1" applyFill="1" applyBorder="1" applyAlignment="1">
      <alignment horizontal="center"/>
    </xf>
    <xf numFmtId="0" fontId="14" fillId="2" borderId="3" xfId="0" applyFont="1" applyFill="1" applyBorder="1" applyAlignment="1">
      <alignment horizontal="center"/>
    </xf>
    <xf numFmtId="0" fontId="14" fillId="2" borderId="1" xfId="0" applyFont="1" applyFill="1" applyBorder="1" applyAlignment="1">
      <alignment horizontal="center"/>
    </xf>
    <xf numFmtId="0" fontId="14" fillId="2" borderId="1" xfId="0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/>
    </xf>
    <xf numFmtId="0" fontId="6" fillId="5" borderId="3" xfId="0" applyFont="1" applyFill="1" applyBorder="1" applyAlignment="1">
      <alignment horizontal="center"/>
    </xf>
    <xf numFmtId="0" fontId="14" fillId="2" borderId="0" xfId="0" applyFont="1" applyFill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4" fillId="2" borderId="7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/>
    </xf>
    <xf numFmtId="0" fontId="13" fillId="5" borderId="1" xfId="0" applyFont="1" applyFill="1" applyBorder="1" applyAlignment="1">
      <alignment horizontal="left"/>
    </xf>
    <xf numFmtId="0" fontId="5" fillId="2" borderId="1" xfId="0" applyFont="1" applyFill="1" applyBorder="1" applyAlignment="1">
      <alignment horizontal="center"/>
    </xf>
    <xf numFmtId="14" fontId="5" fillId="2" borderId="1" xfId="0" applyNumberFormat="1" applyFont="1" applyFill="1" applyBorder="1" applyAlignment="1">
      <alignment horizontal="center"/>
    </xf>
    <xf numFmtId="0" fontId="16" fillId="8" borderId="1" xfId="0" applyFont="1" applyFill="1" applyBorder="1" applyAlignment="1">
      <alignment horizontal="center"/>
    </xf>
    <xf numFmtId="0" fontId="2" fillId="5" borderId="1" xfId="0" applyFont="1" applyFill="1" applyBorder="1" applyAlignment="1">
      <alignment horizontal="center" vertical="center" wrapText="1"/>
    </xf>
    <xf numFmtId="0" fontId="2" fillId="5" borderId="2" xfId="0" applyFont="1" applyFill="1" applyBorder="1" applyAlignment="1">
      <alignment horizontal="center" vertical="center"/>
    </xf>
    <xf numFmtId="0" fontId="2" fillId="5" borderId="3" xfId="0" applyFont="1" applyFill="1" applyBorder="1" applyAlignment="1">
      <alignment horizontal="center" vertical="center"/>
    </xf>
    <xf numFmtId="0" fontId="8" fillId="5" borderId="2" xfId="0" applyFont="1" applyFill="1" applyBorder="1" applyAlignment="1">
      <alignment horizontal="left" vertical="center" wrapText="1"/>
    </xf>
    <xf numFmtId="0" fontId="8" fillId="5" borderId="4" xfId="0" applyFont="1" applyFill="1" applyBorder="1" applyAlignment="1">
      <alignment horizontal="left" vertical="center" wrapText="1"/>
    </xf>
    <xf numFmtId="0" fontId="8" fillId="5" borderId="3" xfId="0" applyFont="1" applyFill="1" applyBorder="1" applyAlignment="1">
      <alignment horizontal="left" vertical="center" wrapText="1"/>
    </xf>
    <xf numFmtId="0" fontId="8" fillId="5" borderId="2" xfId="0" applyFont="1" applyFill="1" applyBorder="1" applyAlignment="1">
      <alignment horizontal="left" vertical="center"/>
    </xf>
    <xf numFmtId="0" fontId="8" fillId="5" borderId="4" xfId="0" applyFont="1" applyFill="1" applyBorder="1" applyAlignment="1">
      <alignment horizontal="left" vertical="center"/>
    </xf>
    <xf numFmtId="0" fontId="8" fillId="5" borderId="3" xfId="0" applyFont="1" applyFill="1" applyBorder="1" applyAlignment="1">
      <alignment horizontal="left" vertical="center"/>
    </xf>
    <xf numFmtId="0" fontId="18" fillId="2" borderId="1" xfId="0" applyFont="1" applyFill="1" applyBorder="1" applyAlignment="1">
      <alignment horizontal="center" vertical="center"/>
    </xf>
    <xf numFmtId="0" fontId="15" fillId="2" borderId="1" xfId="0" applyFont="1" applyFill="1" applyBorder="1" applyAlignment="1">
      <alignment horizontal="center"/>
    </xf>
    <xf numFmtId="0" fontId="5" fillId="2" borderId="5" xfId="0" applyFont="1" applyFill="1" applyBorder="1" applyAlignment="1">
      <alignment horizontal="center"/>
    </xf>
    <xf numFmtId="0" fontId="5" fillId="2" borderId="0" xfId="0" applyFont="1" applyFill="1" applyAlignment="1">
      <alignment horizontal="center"/>
    </xf>
    <xf numFmtId="0" fontId="5" fillId="2" borderId="6" xfId="0" applyFont="1" applyFill="1" applyBorder="1" applyAlignment="1">
      <alignment horizontal="center"/>
    </xf>
    <xf numFmtId="0" fontId="5" fillId="2" borderId="7" xfId="0" applyFont="1" applyFill="1" applyBorder="1" applyAlignment="1">
      <alignment horizontal="center"/>
    </xf>
    <xf numFmtId="0" fontId="5" fillId="2" borderId="2" xfId="0" applyFont="1" applyFill="1" applyBorder="1" applyAlignment="1">
      <alignment horizontal="center"/>
    </xf>
    <xf numFmtId="0" fontId="5" fillId="2" borderId="4" xfId="0" applyFont="1" applyFill="1" applyBorder="1" applyAlignment="1">
      <alignment horizontal="center"/>
    </xf>
    <xf numFmtId="0" fontId="5" fillId="2" borderId="3" xfId="0" applyFont="1" applyFill="1" applyBorder="1" applyAlignment="1">
      <alignment horizontal="center"/>
    </xf>
    <xf numFmtId="0" fontId="2" fillId="10" borderId="10" xfId="0" applyFont="1" applyFill="1" applyBorder="1" applyAlignment="1">
      <alignment horizontal="left" vertical="center" wrapText="1"/>
    </xf>
    <xf numFmtId="0" fontId="2" fillId="10" borderId="11" xfId="0" applyFont="1" applyFill="1" applyBorder="1" applyAlignment="1">
      <alignment horizontal="left" vertical="center" wrapText="1"/>
    </xf>
    <xf numFmtId="0" fontId="2" fillId="10" borderId="12" xfId="0" applyFont="1" applyFill="1" applyBorder="1" applyAlignment="1">
      <alignment horizontal="left" vertical="center" wrapText="1"/>
    </xf>
    <xf numFmtId="0" fontId="2" fillId="10" borderId="13" xfId="0" applyFont="1" applyFill="1" applyBorder="1" applyAlignment="1">
      <alignment horizontal="left" vertical="center" wrapText="1"/>
    </xf>
    <xf numFmtId="0" fontId="2" fillId="10" borderId="14" xfId="0" applyFont="1" applyFill="1" applyBorder="1" applyAlignment="1">
      <alignment horizontal="left" vertical="center" wrapText="1"/>
    </xf>
    <xf numFmtId="0" fontId="2" fillId="10" borderId="15" xfId="0" applyFont="1" applyFill="1" applyBorder="1" applyAlignment="1">
      <alignment horizontal="left" vertical="center" wrapText="1"/>
    </xf>
    <xf numFmtId="0" fontId="22" fillId="2" borderId="8" xfId="0" applyFont="1" applyFill="1" applyBorder="1" applyAlignment="1">
      <alignment horizontal="center"/>
    </xf>
    <xf numFmtId="0" fontId="39" fillId="2" borderId="8" xfId="0" applyFont="1" applyFill="1" applyBorder="1" applyAlignment="1">
      <alignment horizontal="center"/>
    </xf>
    <xf numFmtId="0" fontId="0" fillId="0" borderId="19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164" fontId="0" fillId="0" borderId="19" xfId="1" applyNumberFormat="1" applyFont="1" applyBorder="1" applyAlignment="1">
      <alignment horizontal="center" vertical="center"/>
    </xf>
    <xf numFmtId="164" fontId="0" fillId="0" borderId="21" xfId="1" applyNumberFormat="1" applyFont="1" applyBorder="1" applyAlignment="1">
      <alignment horizontal="center" vertical="center"/>
    </xf>
    <xf numFmtId="3" fontId="26" fillId="0" borderId="0" xfId="0" applyNumberFormat="1" applyFont="1" applyAlignment="1">
      <alignment horizontal="center" wrapText="1"/>
    </xf>
    <xf numFmtId="164" fontId="26" fillId="0" borderId="0" xfId="1" applyNumberFormat="1" applyFont="1" applyFill="1" applyBorder="1" applyAlignment="1">
      <alignment horizontal="center" wrapText="1"/>
    </xf>
    <xf numFmtId="0" fontId="25" fillId="0" borderId="0" xfId="0" applyFont="1" applyAlignment="1">
      <alignment horizontal="center" wrapText="1"/>
    </xf>
    <xf numFmtId="0" fontId="25" fillId="0" borderId="2" xfId="0" applyFont="1" applyBorder="1" applyAlignment="1">
      <alignment horizontal="center" wrapText="1"/>
    </xf>
    <xf numFmtId="0" fontId="25" fillId="0" borderId="3" xfId="0" applyFont="1" applyBorder="1" applyAlignment="1">
      <alignment horizontal="center" wrapText="1"/>
    </xf>
    <xf numFmtId="0" fontId="26" fillId="0" borderId="0" xfId="0" applyFont="1" applyAlignment="1">
      <alignment horizontal="center" wrapText="1"/>
    </xf>
    <xf numFmtId="0" fontId="0" fillId="0" borderId="23" xfId="0" applyBorder="1" applyAlignment="1">
      <alignment horizontal="center" vertical="center"/>
    </xf>
    <xf numFmtId="164" fontId="0" fillId="0" borderId="23" xfId="1" applyNumberFormat="1" applyFont="1" applyBorder="1" applyAlignment="1">
      <alignment horizontal="center" vertical="center"/>
    </xf>
    <xf numFmtId="3" fontId="26" fillId="2" borderId="1" xfId="0" applyNumberFormat="1" applyFont="1" applyFill="1" applyBorder="1" applyAlignment="1">
      <alignment horizontal="center" wrapText="1"/>
    </xf>
    <xf numFmtId="3" fontId="26" fillId="2" borderId="2" xfId="0" applyNumberFormat="1" applyFont="1" applyFill="1" applyBorder="1" applyAlignment="1">
      <alignment horizontal="center" wrapText="1"/>
    </xf>
    <xf numFmtId="3" fontId="26" fillId="2" borderId="4" xfId="0" applyNumberFormat="1" applyFont="1" applyFill="1" applyBorder="1" applyAlignment="1">
      <alignment horizontal="center" wrapText="1"/>
    </xf>
    <xf numFmtId="3" fontId="26" fillId="2" borderId="3" xfId="0" applyNumberFormat="1" applyFont="1" applyFill="1" applyBorder="1" applyAlignment="1">
      <alignment horizontal="center" wrapText="1"/>
    </xf>
    <xf numFmtId="164" fontId="26" fillId="2" borderId="1" xfId="1" applyNumberFormat="1" applyFont="1" applyFill="1" applyBorder="1" applyAlignment="1">
      <alignment horizontal="center" wrapText="1"/>
    </xf>
    <xf numFmtId="0" fontId="35" fillId="13" borderId="23" xfId="0" applyFont="1" applyFill="1" applyBorder="1" applyAlignment="1">
      <alignment horizontal="center" vertical="center"/>
    </xf>
    <xf numFmtId="0" fontId="35" fillId="13" borderId="21" xfId="0" applyFont="1" applyFill="1" applyBorder="1" applyAlignment="1">
      <alignment horizontal="center" vertical="center"/>
    </xf>
    <xf numFmtId="0" fontId="35" fillId="13" borderId="5" xfId="0" applyFont="1" applyFill="1" applyBorder="1" applyAlignment="1">
      <alignment horizontal="center" vertical="center"/>
    </xf>
    <xf numFmtId="0" fontId="35" fillId="13" borderId="6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6" fillId="2" borderId="2" xfId="0" applyFont="1" applyFill="1" applyBorder="1" applyAlignment="1">
      <alignment horizontal="center" wrapText="1"/>
    </xf>
    <xf numFmtId="0" fontId="26" fillId="2" borderId="3" xfId="0" applyFont="1" applyFill="1" applyBorder="1" applyAlignment="1">
      <alignment horizontal="center" wrapText="1"/>
    </xf>
    <xf numFmtId="0" fontId="2" fillId="0" borderId="1" xfId="0" applyFont="1" applyBorder="1" applyAlignment="1">
      <alignment horizontal="left"/>
    </xf>
    <xf numFmtId="10" fontId="7" fillId="0" borderId="0" xfId="1" applyNumberFormat="1" applyFont="1" applyFill="1" applyBorder="1" applyAlignment="1">
      <alignment horizontal="center"/>
    </xf>
    <xf numFmtId="0" fontId="5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32" fillId="0" borderId="1" xfId="0" applyFont="1" applyBorder="1" applyAlignment="1">
      <alignment horizontal="center" wrapText="1"/>
    </xf>
    <xf numFmtId="0" fontId="26" fillId="2" borderId="1" xfId="0" applyFont="1" applyFill="1" applyBorder="1" applyAlignment="1">
      <alignment horizontal="center" wrapText="1"/>
    </xf>
    <xf numFmtId="0" fontId="5" fillId="2" borderId="8" xfId="0" applyFont="1" applyFill="1" applyBorder="1" applyAlignment="1">
      <alignment horizontal="center" vertical="center"/>
    </xf>
    <xf numFmtId="0" fontId="7" fillId="0" borderId="5" xfId="0" applyFont="1" applyBorder="1" applyAlignment="1">
      <alignment horizontal="center"/>
    </xf>
    <xf numFmtId="0" fontId="33" fillId="2" borderId="6" xfId="0" applyFont="1" applyFill="1" applyBorder="1" applyAlignment="1">
      <alignment horizontal="center"/>
    </xf>
    <xf numFmtId="0" fontId="33" fillId="2" borderId="8" xfId="0" applyFont="1" applyFill="1" applyBorder="1" applyAlignment="1">
      <alignment horizontal="center"/>
    </xf>
    <xf numFmtId="14" fontId="5" fillId="2" borderId="2" xfId="0" applyNumberFormat="1" applyFont="1" applyFill="1" applyBorder="1" applyAlignment="1">
      <alignment horizontal="center"/>
    </xf>
    <xf numFmtId="14" fontId="5" fillId="2" borderId="3" xfId="0" applyNumberFormat="1" applyFont="1" applyFill="1" applyBorder="1" applyAlignment="1">
      <alignment horizontal="center"/>
    </xf>
    <xf numFmtId="14" fontId="5" fillId="2" borderId="22" xfId="0" applyNumberFormat="1" applyFont="1" applyFill="1" applyBorder="1" applyAlignment="1">
      <alignment horizontal="center"/>
    </xf>
    <xf numFmtId="10" fontId="7" fillId="0" borderId="16" xfId="1" applyNumberFormat="1" applyFont="1" applyFill="1" applyBorder="1" applyAlignment="1">
      <alignment horizontal="center"/>
    </xf>
    <xf numFmtId="10" fontId="7" fillId="2" borderId="8" xfId="1" applyNumberFormat="1" applyFont="1" applyFill="1" applyBorder="1" applyAlignment="1">
      <alignment horizontal="center"/>
    </xf>
    <xf numFmtId="0" fontId="5" fillId="0" borderId="5" xfId="0" applyFont="1" applyBorder="1" applyAlignment="1">
      <alignment horizontal="center"/>
    </xf>
    <xf numFmtId="164" fontId="26" fillId="2" borderId="2" xfId="1" applyNumberFormat="1" applyFont="1" applyFill="1" applyBorder="1" applyAlignment="1">
      <alignment horizontal="center" wrapText="1"/>
    </xf>
    <xf numFmtId="164" fontId="26" fillId="2" borderId="3" xfId="1" applyNumberFormat="1" applyFont="1" applyFill="1" applyBorder="1" applyAlignment="1">
      <alignment horizontal="center" wrapText="1"/>
    </xf>
    <xf numFmtId="0" fontId="28" fillId="0" borderId="1" xfId="0" applyFont="1" applyBorder="1" applyAlignment="1">
      <alignment horizontal="left"/>
    </xf>
    <xf numFmtId="0" fontId="20" fillId="2" borderId="2" xfId="0" applyFont="1" applyFill="1" applyBorder="1" applyAlignment="1">
      <alignment horizontal="center" vertical="center" wrapText="1" readingOrder="1"/>
    </xf>
    <xf numFmtId="0" fontId="20" fillId="2" borderId="3" xfId="0" applyFont="1" applyFill="1" applyBorder="1" applyAlignment="1">
      <alignment horizontal="center" vertical="center" wrapText="1" readingOrder="1"/>
    </xf>
    <xf numFmtId="0" fontId="33" fillId="2" borderId="2" xfId="0" applyFont="1" applyFill="1" applyBorder="1" applyAlignment="1">
      <alignment horizontal="center"/>
    </xf>
    <xf numFmtId="0" fontId="33" fillId="2" borderId="4" xfId="0" applyFont="1" applyFill="1" applyBorder="1" applyAlignment="1">
      <alignment horizontal="center"/>
    </xf>
    <xf numFmtId="0" fontId="33" fillId="2" borderId="3" xfId="0" applyFont="1" applyFill="1" applyBorder="1" applyAlignment="1">
      <alignment horizontal="center"/>
    </xf>
    <xf numFmtId="0" fontId="25" fillId="0" borderId="1" xfId="0" applyFont="1" applyBorder="1" applyAlignment="1">
      <alignment horizontal="center" wrapText="1"/>
    </xf>
    <xf numFmtId="0" fontId="2" fillId="0" borderId="18" xfId="0" applyFont="1" applyBorder="1" applyAlignment="1">
      <alignment horizontal="center"/>
    </xf>
    <xf numFmtId="0" fontId="2" fillId="0" borderId="16" xfId="0" applyFont="1" applyBorder="1" applyAlignment="1">
      <alignment horizontal="center"/>
    </xf>
    <xf numFmtId="0" fontId="2" fillId="0" borderId="17" xfId="0" applyFont="1" applyBorder="1" applyAlignment="1">
      <alignment horizontal="center"/>
    </xf>
    <xf numFmtId="3" fontId="26" fillId="2" borderId="2" xfId="0" applyNumberFormat="1" applyFont="1" applyFill="1" applyBorder="1" applyAlignment="1">
      <alignment horizontal="center" vertical="center" wrapText="1"/>
    </xf>
    <xf numFmtId="3" fontId="26" fillId="2" borderId="4" xfId="0" applyNumberFormat="1" applyFont="1" applyFill="1" applyBorder="1" applyAlignment="1">
      <alignment horizontal="center" vertical="center" wrapText="1"/>
    </xf>
    <xf numFmtId="3" fontId="26" fillId="2" borderId="3" xfId="0" applyNumberFormat="1" applyFont="1" applyFill="1" applyBorder="1" applyAlignment="1">
      <alignment horizontal="center" vertical="center" wrapText="1"/>
    </xf>
    <xf numFmtId="3" fontId="26" fillId="2" borderId="1" xfId="0" applyNumberFormat="1" applyFont="1" applyFill="1" applyBorder="1" applyAlignment="1">
      <alignment horizontal="center" vertical="center" wrapText="1"/>
    </xf>
  </cellXfs>
  <cellStyles count="3">
    <cellStyle name="Millares" xfId="2" builtinId="3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Tasa de deterioro - Institución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'Roll Rate'!$B$203:$B$214</c:f>
              <c:strCache>
                <c:ptCount val="12"/>
                <c:pt idx="0">
                  <c:v>M1</c:v>
                </c:pt>
                <c:pt idx="1">
                  <c:v>M2</c:v>
                </c:pt>
                <c:pt idx="2">
                  <c:v>M3</c:v>
                </c:pt>
                <c:pt idx="3">
                  <c:v>M4</c:v>
                </c:pt>
                <c:pt idx="4">
                  <c:v>M5</c:v>
                </c:pt>
                <c:pt idx="5">
                  <c:v>M6</c:v>
                </c:pt>
                <c:pt idx="6">
                  <c:v>M7</c:v>
                </c:pt>
                <c:pt idx="7">
                  <c:v>M8</c:v>
                </c:pt>
                <c:pt idx="8">
                  <c:v>M9</c:v>
                </c:pt>
                <c:pt idx="9">
                  <c:v>M10</c:v>
                </c:pt>
                <c:pt idx="10">
                  <c:v>M11</c:v>
                </c:pt>
                <c:pt idx="11">
                  <c:v>M12</c:v>
                </c:pt>
              </c:strCache>
            </c:strRef>
          </c:cat>
          <c:val>
            <c:numRef>
              <c:f>'Roll Rate'!$C$203:$C$214</c:f>
              <c:numCache>
                <c:formatCode>0.00%</c:formatCode>
                <c:ptCount val="12"/>
                <c:pt idx="0">
                  <c:v>0.23472894571523595</c:v>
                </c:pt>
                <c:pt idx="1">
                  <c:v>0.23504305088503752</c:v>
                </c:pt>
                <c:pt idx="2">
                  <c:v>0.24478031114888585</c:v>
                </c:pt>
                <c:pt idx="3">
                  <c:v>0.15775470233915967</c:v>
                </c:pt>
                <c:pt idx="4">
                  <c:v>0.24141753815453976</c:v>
                </c:pt>
                <c:pt idx="5">
                  <c:v>0.25050811130409073</c:v>
                </c:pt>
                <c:pt idx="6">
                  <c:v>0.11932301097520417</c:v>
                </c:pt>
                <c:pt idx="7">
                  <c:v>0.17109493366837886</c:v>
                </c:pt>
                <c:pt idx="8">
                  <c:v>0.1684158013377185</c:v>
                </c:pt>
                <c:pt idx="9">
                  <c:v>0.17697054802113743</c:v>
                </c:pt>
                <c:pt idx="10">
                  <c:v>0.18783489154133254</c:v>
                </c:pt>
                <c:pt idx="11">
                  <c:v>0.18214404493551606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87A-054C-B85E-3603FDB31A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40476815"/>
        <c:axId val="2140529983"/>
      </c:lineChart>
      <c:catAx>
        <c:axId val="2140476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0529983"/>
        <c:crosses val="autoZero"/>
        <c:auto val="1"/>
        <c:lblAlgn val="ctr"/>
        <c:lblOffset val="100"/>
        <c:noMultiLvlLbl val="0"/>
      </c:catAx>
      <c:valAx>
        <c:axId val="2140529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0476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Tasa de deterioro - Institución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'Roll Rate'!$N$203:$N$214</c:f>
              <c:strCache>
                <c:ptCount val="12"/>
                <c:pt idx="0">
                  <c:v>M1</c:v>
                </c:pt>
                <c:pt idx="1">
                  <c:v>M2</c:v>
                </c:pt>
                <c:pt idx="2">
                  <c:v>M3</c:v>
                </c:pt>
                <c:pt idx="3">
                  <c:v>M4</c:v>
                </c:pt>
                <c:pt idx="4">
                  <c:v>M5</c:v>
                </c:pt>
                <c:pt idx="5">
                  <c:v>M6</c:v>
                </c:pt>
                <c:pt idx="6">
                  <c:v>M7</c:v>
                </c:pt>
                <c:pt idx="7">
                  <c:v>M8</c:v>
                </c:pt>
                <c:pt idx="8">
                  <c:v>M9</c:v>
                </c:pt>
                <c:pt idx="9">
                  <c:v>M10</c:v>
                </c:pt>
                <c:pt idx="10">
                  <c:v>M11</c:v>
                </c:pt>
                <c:pt idx="11">
                  <c:v>M12</c:v>
                </c:pt>
              </c:strCache>
            </c:strRef>
          </c:cat>
          <c:val>
            <c:numRef>
              <c:f>'Roll Rate'!$O$203:$O$214</c:f>
              <c:numCache>
                <c:formatCode>0.00%</c:formatCode>
                <c:ptCount val="12"/>
                <c:pt idx="0">
                  <c:v>0.25802815860463396</c:v>
                </c:pt>
                <c:pt idx="1">
                  <c:v>0.26209304903736003</c:v>
                </c:pt>
                <c:pt idx="2">
                  <c:v>0.27018587635342373</c:v>
                </c:pt>
                <c:pt idx="3">
                  <c:v>0.20926795018661543</c:v>
                </c:pt>
                <c:pt idx="4">
                  <c:v>0.26540039170762353</c:v>
                </c:pt>
                <c:pt idx="5">
                  <c:v>0.27253242673958833</c:v>
                </c:pt>
                <c:pt idx="6">
                  <c:v>0.13242304423339862</c:v>
                </c:pt>
                <c:pt idx="7">
                  <c:v>0.18613502826946529</c:v>
                </c:pt>
                <c:pt idx="8">
                  <c:v>0.18192232363918553</c:v>
                </c:pt>
                <c:pt idx="9">
                  <c:v>0.19049554709729868</c:v>
                </c:pt>
                <c:pt idx="10">
                  <c:v>0.20475961716122834</c:v>
                </c:pt>
                <c:pt idx="11">
                  <c:v>0.196611359521082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67-0448-AC07-E8DFF2A64F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40476815"/>
        <c:axId val="2140529983"/>
      </c:lineChart>
      <c:catAx>
        <c:axId val="2140476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0529983"/>
        <c:crosses val="autoZero"/>
        <c:auto val="1"/>
        <c:lblAlgn val="ctr"/>
        <c:lblOffset val="100"/>
        <c:noMultiLvlLbl val="0"/>
      </c:catAx>
      <c:valAx>
        <c:axId val="2140529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0476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Tasa de deterioro - Sistema Financiero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'Roll Rate'!$C$459</c:f>
              <c:strCache>
                <c:ptCount val="1"/>
                <c:pt idx="0">
                  <c:v>%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'Roll Rate'!$B$460:$B$471</c:f>
              <c:strCache>
                <c:ptCount val="12"/>
                <c:pt idx="0">
                  <c:v>M1</c:v>
                </c:pt>
                <c:pt idx="1">
                  <c:v>M2</c:v>
                </c:pt>
                <c:pt idx="2">
                  <c:v>M3</c:v>
                </c:pt>
                <c:pt idx="3">
                  <c:v>M4</c:v>
                </c:pt>
                <c:pt idx="4">
                  <c:v>M5</c:v>
                </c:pt>
                <c:pt idx="5">
                  <c:v>M6</c:v>
                </c:pt>
                <c:pt idx="6">
                  <c:v>M7</c:v>
                </c:pt>
                <c:pt idx="7">
                  <c:v>M8</c:v>
                </c:pt>
                <c:pt idx="8">
                  <c:v>M9</c:v>
                </c:pt>
                <c:pt idx="9">
                  <c:v>M10</c:v>
                </c:pt>
                <c:pt idx="10">
                  <c:v>M11</c:v>
                </c:pt>
                <c:pt idx="11">
                  <c:v>M12</c:v>
                </c:pt>
              </c:strCache>
            </c:strRef>
          </c:cat>
          <c:val>
            <c:numRef>
              <c:f>'Roll Rate'!$C$460:$C$471</c:f>
              <c:numCache>
                <c:formatCode>0.00%</c:formatCode>
                <c:ptCount val="12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31-B341-802F-1613383845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40476815"/>
        <c:axId val="2140529983"/>
      </c:lineChart>
      <c:catAx>
        <c:axId val="2140476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0529983"/>
        <c:crosses val="autoZero"/>
        <c:auto val="1"/>
        <c:lblAlgn val="ctr"/>
        <c:lblOffset val="100"/>
        <c:noMultiLvlLbl val="0"/>
      </c:catAx>
      <c:valAx>
        <c:axId val="2140529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0476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Tasa de deterioro - Sistema Financiero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'Roll Rate'!$O$459</c:f>
              <c:strCache>
                <c:ptCount val="1"/>
                <c:pt idx="0">
                  <c:v>%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'Roll Rate'!$N$460:$N$471</c:f>
              <c:strCache>
                <c:ptCount val="12"/>
                <c:pt idx="0">
                  <c:v>M1</c:v>
                </c:pt>
                <c:pt idx="1">
                  <c:v>M2</c:v>
                </c:pt>
                <c:pt idx="2">
                  <c:v>M3</c:v>
                </c:pt>
                <c:pt idx="3">
                  <c:v>M4</c:v>
                </c:pt>
                <c:pt idx="4">
                  <c:v>M5</c:v>
                </c:pt>
                <c:pt idx="5">
                  <c:v>M6</c:v>
                </c:pt>
                <c:pt idx="6">
                  <c:v>M7</c:v>
                </c:pt>
                <c:pt idx="7">
                  <c:v>M8</c:v>
                </c:pt>
                <c:pt idx="8">
                  <c:v>M9</c:v>
                </c:pt>
                <c:pt idx="9">
                  <c:v>M10</c:v>
                </c:pt>
                <c:pt idx="10">
                  <c:v>M11</c:v>
                </c:pt>
                <c:pt idx="11">
                  <c:v>M12</c:v>
                </c:pt>
              </c:strCache>
            </c:strRef>
          </c:cat>
          <c:val>
            <c:numRef>
              <c:f>'Roll Rate'!$O$460:$O$471</c:f>
              <c:numCache>
                <c:formatCode>0.00%</c:formatCode>
                <c:ptCount val="12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017-F948-86EE-DA6B34F7EF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40476815"/>
        <c:axId val="2140529983"/>
      </c:lineChart>
      <c:catAx>
        <c:axId val="2140476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0529983"/>
        <c:crosses val="autoZero"/>
        <c:auto val="1"/>
        <c:lblAlgn val="ctr"/>
        <c:lblOffset val="100"/>
        <c:noMultiLvlLbl val="0"/>
      </c:catAx>
      <c:valAx>
        <c:axId val="2140529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0476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tiff"/><Relationship Id="rId2" Type="http://schemas.openxmlformats.org/officeDocument/2006/relationships/image" Target="../media/image5.tiff"/><Relationship Id="rId1" Type="http://schemas.openxmlformats.org/officeDocument/2006/relationships/image" Target="../media/image4.tif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tiff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" Type="http://schemas.openxmlformats.org/officeDocument/2006/relationships/image" Target="../media/image10.png"/><Relationship Id="rId21" Type="http://schemas.openxmlformats.org/officeDocument/2006/relationships/image" Target="../media/image28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48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12" Type="http://schemas.openxmlformats.org/officeDocument/2006/relationships/image" Target="../media/image47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11" Type="http://schemas.openxmlformats.org/officeDocument/2006/relationships/image" Target="../media/image46.png"/><Relationship Id="rId5" Type="http://schemas.openxmlformats.org/officeDocument/2006/relationships/image" Target="../media/image40.png"/><Relationship Id="rId15" Type="http://schemas.openxmlformats.org/officeDocument/2006/relationships/image" Target="../media/image50.png"/><Relationship Id="rId10" Type="http://schemas.openxmlformats.org/officeDocument/2006/relationships/image" Target="../media/image45.png"/><Relationship Id="rId4" Type="http://schemas.openxmlformats.org/officeDocument/2006/relationships/image" Target="../media/image39.png"/><Relationship Id="rId9" Type="http://schemas.openxmlformats.org/officeDocument/2006/relationships/image" Target="../media/image44.png"/><Relationship Id="rId14" Type="http://schemas.openxmlformats.org/officeDocument/2006/relationships/image" Target="../media/image4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tiff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63.png"/><Relationship Id="rId3" Type="http://schemas.openxmlformats.org/officeDocument/2006/relationships/image" Target="../media/image53.png"/><Relationship Id="rId7" Type="http://schemas.openxmlformats.org/officeDocument/2006/relationships/image" Target="../media/image57.png"/><Relationship Id="rId12" Type="http://schemas.openxmlformats.org/officeDocument/2006/relationships/image" Target="../media/image62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11" Type="http://schemas.openxmlformats.org/officeDocument/2006/relationships/image" Target="../media/image61.png"/><Relationship Id="rId5" Type="http://schemas.openxmlformats.org/officeDocument/2006/relationships/image" Target="../media/image55.png"/><Relationship Id="rId10" Type="http://schemas.openxmlformats.org/officeDocument/2006/relationships/image" Target="../media/image60.png"/><Relationship Id="rId4" Type="http://schemas.openxmlformats.org/officeDocument/2006/relationships/image" Target="../media/image54.png"/><Relationship Id="rId9" Type="http://schemas.openxmlformats.org/officeDocument/2006/relationships/image" Target="../media/image5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74082</xdr:colOff>
      <xdr:row>59</xdr:row>
      <xdr:rowOff>0</xdr:rowOff>
    </xdr:from>
    <xdr:to>
      <xdr:col>4</xdr:col>
      <xdr:colOff>253999</xdr:colOff>
      <xdr:row>65</xdr:row>
      <xdr:rowOff>0</xdr:rowOff>
    </xdr:to>
    <xdr:sp macro="" textlink="">
      <xdr:nvSpPr>
        <xdr:cNvPr id="3" name="Cerrar llave 2">
          <a:extLst>
            <a:ext uri="{FF2B5EF4-FFF2-40B4-BE49-F238E27FC236}">
              <a16:creationId xmlns:a16="http://schemas.microsoft.com/office/drawing/2014/main" id="{0D9575DE-CD82-794A-AE10-96EEACD1B6B7}"/>
            </a:ext>
          </a:extLst>
        </xdr:cNvPr>
        <xdr:cNvSpPr/>
      </xdr:nvSpPr>
      <xdr:spPr>
        <a:xfrm>
          <a:off x="2995082" y="16344900"/>
          <a:ext cx="179917" cy="1219200"/>
        </a:xfrm>
        <a:prstGeom prst="righ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4</xdr:col>
      <xdr:colOff>84668</xdr:colOff>
      <xdr:row>65</xdr:row>
      <xdr:rowOff>46566</xdr:rowOff>
    </xdr:from>
    <xdr:to>
      <xdr:col>4</xdr:col>
      <xdr:colOff>201084</xdr:colOff>
      <xdr:row>72</xdr:row>
      <xdr:rowOff>0</xdr:rowOff>
    </xdr:to>
    <xdr:sp macro="" textlink="">
      <xdr:nvSpPr>
        <xdr:cNvPr id="4" name="Cerrar llave 3">
          <a:extLst>
            <a:ext uri="{FF2B5EF4-FFF2-40B4-BE49-F238E27FC236}">
              <a16:creationId xmlns:a16="http://schemas.microsoft.com/office/drawing/2014/main" id="{FBBC3873-1CA1-6A4F-B12C-B8E6A291900E}"/>
            </a:ext>
          </a:extLst>
        </xdr:cNvPr>
        <xdr:cNvSpPr/>
      </xdr:nvSpPr>
      <xdr:spPr>
        <a:xfrm>
          <a:off x="3005668" y="17610666"/>
          <a:ext cx="116416" cy="1375834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oneCellAnchor>
    <xdr:from>
      <xdr:col>4</xdr:col>
      <xdr:colOff>306916</xdr:colOff>
      <xdr:row>61</xdr:row>
      <xdr:rowOff>84668</xdr:rowOff>
    </xdr:from>
    <xdr:ext cx="1659467" cy="215901"/>
    <xdr:pic>
      <xdr:nvPicPr>
        <xdr:cNvPr id="5" name="Imagen 4">
          <a:extLst>
            <a:ext uri="{FF2B5EF4-FFF2-40B4-BE49-F238E27FC236}">
              <a16:creationId xmlns:a16="http://schemas.microsoft.com/office/drawing/2014/main" id="{E18F100A-A086-C046-8109-CBBB837772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7916" y="16835968"/>
          <a:ext cx="1659467" cy="215901"/>
        </a:xfrm>
        <a:prstGeom prst="rect">
          <a:avLst/>
        </a:prstGeom>
      </xdr:spPr>
    </xdr:pic>
    <xdr:clientData/>
  </xdr:oneCellAnchor>
  <xdr:oneCellAnchor>
    <xdr:from>
      <xdr:col>4</xdr:col>
      <xdr:colOff>297489</xdr:colOff>
      <xdr:row>68</xdr:row>
      <xdr:rowOff>3464</xdr:rowOff>
    </xdr:from>
    <xdr:ext cx="1659467" cy="215898"/>
    <xdr:pic>
      <xdr:nvPicPr>
        <xdr:cNvPr id="6" name="Imagen 5">
          <a:extLst>
            <a:ext uri="{FF2B5EF4-FFF2-40B4-BE49-F238E27FC236}">
              <a16:creationId xmlns:a16="http://schemas.microsoft.com/office/drawing/2014/main" id="{49654480-7E1B-D742-A111-60DAD637D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18489" y="18177164"/>
          <a:ext cx="1659467" cy="215898"/>
        </a:xfrm>
        <a:prstGeom prst="rect">
          <a:avLst/>
        </a:prstGeom>
      </xdr:spPr>
    </xdr:pic>
    <xdr:clientData/>
  </xdr:oneCellAnchor>
  <xdr:twoCellAnchor>
    <xdr:from>
      <xdr:col>5</xdr:col>
      <xdr:colOff>381959</xdr:colOff>
      <xdr:row>64</xdr:row>
      <xdr:rowOff>130898</xdr:rowOff>
    </xdr:from>
    <xdr:to>
      <xdr:col>6</xdr:col>
      <xdr:colOff>255243</xdr:colOff>
      <xdr:row>65</xdr:row>
      <xdr:rowOff>118319</xdr:rowOff>
    </xdr:to>
    <xdr:sp macro="" textlink="">
      <xdr:nvSpPr>
        <xdr:cNvPr id="7" name="Flecha abajo 6">
          <a:extLst>
            <a:ext uri="{FF2B5EF4-FFF2-40B4-BE49-F238E27FC236}">
              <a16:creationId xmlns:a16="http://schemas.microsoft.com/office/drawing/2014/main" id="{AEC99B5C-3D9B-E64C-A742-89B513EAD03A}"/>
            </a:ext>
          </a:extLst>
        </xdr:cNvPr>
        <xdr:cNvSpPr/>
      </xdr:nvSpPr>
      <xdr:spPr>
        <a:xfrm rot="16200000">
          <a:off x="4408429" y="21142966"/>
          <a:ext cx="192575" cy="703669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6</xdr:col>
      <xdr:colOff>14191</xdr:colOff>
      <xdr:row>127</xdr:row>
      <xdr:rowOff>319745</xdr:rowOff>
    </xdr:from>
    <xdr:to>
      <xdr:col>7</xdr:col>
      <xdr:colOff>14192</xdr:colOff>
      <xdr:row>129</xdr:row>
      <xdr:rowOff>27032</xdr:rowOff>
    </xdr:to>
    <xdr:sp macro="" textlink="">
      <xdr:nvSpPr>
        <xdr:cNvPr id="8" name="Elipse 7">
          <a:extLst>
            <a:ext uri="{FF2B5EF4-FFF2-40B4-BE49-F238E27FC236}">
              <a16:creationId xmlns:a16="http://schemas.microsoft.com/office/drawing/2014/main" id="{3B40497A-6393-2A4F-81B7-005B90B95AF4}"/>
            </a:ext>
          </a:extLst>
        </xdr:cNvPr>
        <xdr:cNvSpPr/>
      </xdr:nvSpPr>
      <xdr:spPr>
        <a:xfrm>
          <a:off x="4615499" y="32724283"/>
          <a:ext cx="830385" cy="244595"/>
        </a:xfrm>
        <a:prstGeom prst="ellipse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4</xdr:col>
      <xdr:colOff>74082</xdr:colOff>
      <xdr:row>79</xdr:row>
      <xdr:rowOff>0</xdr:rowOff>
    </xdr:from>
    <xdr:to>
      <xdr:col>4</xdr:col>
      <xdr:colOff>253999</xdr:colOff>
      <xdr:row>85</xdr:row>
      <xdr:rowOff>0</xdr:rowOff>
    </xdr:to>
    <xdr:sp macro="" textlink="">
      <xdr:nvSpPr>
        <xdr:cNvPr id="10" name="Cerrar llave 9">
          <a:extLst>
            <a:ext uri="{FF2B5EF4-FFF2-40B4-BE49-F238E27FC236}">
              <a16:creationId xmlns:a16="http://schemas.microsoft.com/office/drawing/2014/main" id="{BE0326BA-69C9-5644-B671-8005C64C29D2}"/>
            </a:ext>
          </a:extLst>
        </xdr:cNvPr>
        <xdr:cNvSpPr/>
      </xdr:nvSpPr>
      <xdr:spPr>
        <a:xfrm>
          <a:off x="3014620" y="20241846"/>
          <a:ext cx="179917" cy="1230923"/>
        </a:xfrm>
        <a:prstGeom prst="righ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4</xdr:col>
      <xdr:colOff>84668</xdr:colOff>
      <xdr:row>85</xdr:row>
      <xdr:rowOff>46566</xdr:rowOff>
    </xdr:from>
    <xdr:to>
      <xdr:col>4</xdr:col>
      <xdr:colOff>201084</xdr:colOff>
      <xdr:row>92</xdr:row>
      <xdr:rowOff>0</xdr:rowOff>
    </xdr:to>
    <xdr:sp macro="" textlink="">
      <xdr:nvSpPr>
        <xdr:cNvPr id="11" name="Cerrar llave 10">
          <a:extLst>
            <a:ext uri="{FF2B5EF4-FFF2-40B4-BE49-F238E27FC236}">
              <a16:creationId xmlns:a16="http://schemas.microsoft.com/office/drawing/2014/main" id="{BBCAC365-6AE5-0349-AB1D-D28B83D19F4F}"/>
            </a:ext>
          </a:extLst>
        </xdr:cNvPr>
        <xdr:cNvSpPr/>
      </xdr:nvSpPr>
      <xdr:spPr>
        <a:xfrm>
          <a:off x="3025206" y="21519335"/>
          <a:ext cx="116416" cy="1389511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oneCellAnchor>
    <xdr:from>
      <xdr:col>4</xdr:col>
      <xdr:colOff>306916</xdr:colOff>
      <xdr:row>81</xdr:row>
      <xdr:rowOff>84668</xdr:rowOff>
    </xdr:from>
    <xdr:ext cx="1659467" cy="215901"/>
    <xdr:pic>
      <xdr:nvPicPr>
        <xdr:cNvPr id="12" name="Imagen 11">
          <a:extLst>
            <a:ext uri="{FF2B5EF4-FFF2-40B4-BE49-F238E27FC236}">
              <a16:creationId xmlns:a16="http://schemas.microsoft.com/office/drawing/2014/main" id="{B31A0F15-12FB-B740-BF42-571F5BB83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47454" y="20736822"/>
          <a:ext cx="1659467" cy="215901"/>
        </a:xfrm>
        <a:prstGeom prst="rect">
          <a:avLst/>
        </a:prstGeom>
      </xdr:spPr>
    </xdr:pic>
    <xdr:clientData/>
  </xdr:oneCellAnchor>
  <xdr:oneCellAnchor>
    <xdr:from>
      <xdr:col>4</xdr:col>
      <xdr:colOff>297489</xdr:colOff>
      <xdr:row>88</xdr:row>
      <xdr:rowOff>3464</xdr:rowOff>
    </xdr:from>
    <xdr:ext cx="1659467" cy="215898"/>
    <xdr:pic>
      <xdr:nvPicPr>
        <xdr:cNvPr id="13" name="Imagen 12">
          <a:extLst>
            <a:ext uri="{FF2B5EF4-FFF2-40B4-BE49-F238E27FC236}">
              <a16:creationId xmlns:a16="http://schemas.microsoft.com/office/drawing/2014/main" id="{76FCC16A-0A2B-8943-AD08-9E7ED21C0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38027" y="22091695"/>
          <a:ext cx="1659467" cy="215898"/>
        </a:xfrm>
        <a:prstGeom prst="rect">
          <a:avLst/>
        </a:prstGeom>
      </xdr:spPr>
    </xdr:pic>
    <xdr:clientData/>
  </xdr:oneCellAnchor>
  <xdr:twoCellAnchor>
    <xdr:from>
      <xdr:col>5</xdr:col>
      <xdr:colOff>381959</xdr:colOff>
      <xdr:row>84</xdr:row>
      <xdr:rowOff>130898</xdr:rowOff>
    </xdr:from>
    <xdr:to>
      <xdr:col>6</xdr:col>
      <xdr:colOff>255243</xdr:colOff>
      <xdr:row>85</xdr:row>
      <xdr:rowOff>118319</xdr:rowOff>
    </xdr:to>
    <xdr:sp macro="" textlink="">
      <xdr:nvSpPr>
        <xdr:cNvPr id="14" name="Flecha abajo 13">
          <a:extLst>
            <a:ext uri="{FF2B5EF4-FFF2-40B4-BE49-F238E27FC236}">
              <a16:creationId xmlns:a16="http://schemas.microsoft.com/office/drawing/2014/main" id="{42551CB0-C697-A64E-A3A0-5B8FF4673E71}"/>
            </a:ext>
          </a:extLst>
        </xdr:cNvPr>
        <xdr:cNvSpPr/>
      </xdr:nvSpPr>
      <xdr:spPr>
        <a:xfrm rot="16200000">
          <a:off x="4408429" y="21142966"/>
          <a:ext cx="192575" cy="703669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4</xdr:col>
      <xdr:colOff>74082</xdr:colOff>
      <xdr:row>99</xdr:row>
      <xdr:rowOff>0</xdr:rowOff>
    </xdr:from>
    <xdr:to>
      <xdr:col>4</xdr:col>
      <xdr:colOff>253999</xdr:colOff>
      <xdr:row>105</xdr:row>
      <xdr:rowOff>0</xdr:rowOff>
    </xdr:to>
    <xdr:sp macro="" textlink="">
      <xdr:nvSpPr>
        <xdr:cNvPr id="15" name="Cerrar llave 14">
          <a:extLst>
            <a:ext uri="{FF2B5EF4-FFF2-40B4-BE49-F238E27FC236}">
              <a16:creationId xmlns:a16="http://schemas.microsoft.com/office/drawing/2014/main" id="{D5CC0640-F4E4-324C-89B6-6977DD5AB7B4}"/>
            </a:ext>
          </a:extLst>
        </xdr:cNvPr>
        <xdr:cNvSpPr/>
      </xdr:nvSpPr>
      <xdr:spPr>
        <a:xfrm>
          <a:off x="3014620" y="24364462"/>
          <a:ext cx="179917" cy="1230923"/>
        </a:xfrm>
        <a:prstGeom prst="righ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4</xdr:col>
      <xdr:colOff>84668</xdr:colOff>
      <xdr:row>105</xdr:row>
      <xdr:rowOff>46566</xdr:rowOff>
    </xdr:from>
    <xdr:to>
      <xdr:col>4</xdr:col>
      <xdr:colOff>201084</xdr:colOff>
      <xdr:row>112</xdr:row>
      <xdr:rowOff>0</xdr:rowOff>
    </xdr:to>
    <xdr:sp macro="" textlink="">
      <xdr:nvSpPr>
        <xdr:cNvPr id="16" name="Cerrar llave 15">
          <a:extLst>
            <a:ext uri="{FF2B5EF4-FFF2-40B4-BE49-F238E27FC236}">
              <a16:creationId xmlns:a16="http://schemas.microsoft.com/office/drawing/2014/main" id="{A64B1FFD-3808-BB4D-B00B-95B074CE5756}"/>
            </a:ext>
          </a:extLst>
        </xdr:cNvPr>
        <xdr:cNvSpPr/>
      </xdr:nvSpPr>
      <xdr:spPr>
        <a:xfrm>
          <a:off x="3025206" y="25641951"/>
          <a:ext cx="116416" cy="1389511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oneCellAnchor>
    <xdr:from>
      <xdr:col>4</xdr:col>
      <xdr:colOff>306916</xdr:colOff>
      <xdr:row>101</xdr:row>
      <xdr:rowOff>84668</xdr:rowOff>
    </xdr:from>
    <xdr:ext cx="1659467" cy="215901"/>
    <xdr:pic>
      <xdr:nvPicPr>
        <xdr:cNvPr id="17" name="Imagen 16">
          <a:extLst>
            <a:ext uri="{FF2B5EF4-FFF2-40B4-BE49-F238E27FC236}">
              <a16:creationId xmlns:a16="http://schemas.microsoft.com/office/drawing/2014/main" id="{C0370EB8-31B1-F144-B5DE-B179E9F12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47454" y="24859437"/>
          <a:ext cx="1659467" cy="215901"/>
        </a:xfrm>
        <a:prstGeom prst="rect">
          <a:avLst/>
        </a:prstGeom>
      </xdr:spPr>
    </xdr:pic>
    <xdr:clientData/>
  </xdr:oneCellAnchor>
  <xdr:oneCellAnchor>
    <xdr:from>
      <xdr:col>4</xdr:col>
      <xdr:colOff>297489</xdr:colOff>
      <xdr:row>108</xdr:row>
      <xdr:rowOff>3464</xdr:rowOff>
    </xdr:from>
    <xdr:ext cx="1659467" cy="215898"/>
    <xdr:pic>
      <xdr:nvPicPr>
        <xdr:cNvPr id="18" name="Imagen 17">
          <a:extLst>
            <a:ext uri="{FF2B5EF4-FFF2-40B4-BE49-F238E27FC236}">
              <a16:creationId xmlns:a16="http://schemas.microsoft.com/office/drawing/2014/main" id="{DD915760-0AF9-F84C-B321-0ECB74F72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38027" y="26214310"/>
          <a:ext cx="1659467" cy="215898"/>
        </a:xfrm>
        <a:prstGeom prst="rect">
          <a:avLst/>
        </a:prstGeom>
      </xdr:spPr>
    </xdr:pic>
    <xdr:clientData/>
  </xdr:oneCellAnchor>
  <xdr:twoCellAnchor>
    <xdr:from>
      <xdr:col>5</xdr:col>
      <xdr:colOff>381959</xdr:colOff>
      <xdr:row>104</xdr:row>
      <xdr:rowOff>130898</xdr:rowOff>
    </xdr:from>
    <xdr:to>
      <xdr:col>6</xdr:col>
      <xdr:colOff>255243</xdr:colOff>
      <xdr:row>105</xdr:row>
      <xdr:rowOff>118319</xdr:rowOff>
    </xdr:to>
    <xdr:sp macro="" textlink="">
      <xdr:nvSpPr>
        <xdr:cNvPr id="19" name="Flecha abajo 18">
          <a:extLst>
            <a:ext uri="{FF2B5EF4-FFF2-40B4-BE49-F238E27FC236}">
              <a16:creationId xmlns:a16="http://schemas.microsoft.com/office/drawing/2014/main" id="{77F26368-2827-3349-8E74-864EF19C386C}"/>
            </a:ext>
          </a:extLst>
        </xdr:cNvPr>
        <xdr:cNvSpPr/>
      </xdr:nvSpPr>
      <xdr:spPr>
        <a:xfrm rot="16200000">
          <a:off x="4408429" y="25265582"/>
          <a:ext cx="192575" cy="703669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</xdr:col>
      <xdr:colOff>42334</xdr:colOff>
      <xdr:row>20</xdr:row>
      <xdr:rowOff>192079</xdr:rowOff>
    </xdr:from>
    <xdr:to>
      <xdr:col>16</xdr:col>
      <xdr:colOff>613834</xdr:colOff>
      <xdr:row>29</xdr:row>
      <xdr:rowOff>65616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142696BC-B3DF-0447-AB93-9F2C455CF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6834" y="4372496"/>
          <a:ext cx="12954000" cy="16832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220831</xdr:colOff>
      <xdr:row>227</xdr:row>
      <xdr:rowOff>0</xdr:rowOff>
    </xdr:from>
    <xdr:to>
      <xdr:col>12</xdr:col>
      <xdr:colOff>241998</xdr:colOff>
      <xdr:row>227</xdr:row>
      <xdr:rowOff>0</xdr:rowOff>
    </xdr:to>
    <xdr:cxnSp macro="">
      <xdr:nvCxnSpPr>
        <xdr:cNvPr id="19" name="Conector recto 18">
          <a:extLst>
            <a:ext uri="{FF2B5EF4-FFF2-40B4-BE49-F238E27FC236}">
              <a16:creationId xmlns:a16="http://schemas.microsoft.com/office/drawing/2014/main" id="{622BADED-0695-8949-9234-EEE1FA759DD8}"/>
            </a:ext>
          </a:extLst>
        </xdr:cNvPr>
        <xdr:cNvCxnSpPr/>
      </xdr:nvCxnSpPr>
      <xdr:spPr>
        <a:xfrm>
          <a:off x="220831" y="44664086"/>
          <a:ext cx="9567938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200</xdr:row>
      <xdr:rowOff>196850</xdr:rowOff>
    </xdr:from>
    <xdr:to>
      <xdr:col>10</xdr:col>
      <xdr:colOff>63500</xdr:colOff>
      <xdr:row>214</xdr:row>
      <xdr:rowOff>95250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A0C26941-F469-9A4F-A0BD-838A4F86446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232833</xdr:colOff>
      <xdr:row>241</xdr:row>
      <xdr:rowOff>9775</xdr:rowOff>
    </xdr:from>
    <xdr:to>
      <xdr:col>12</xdr:col>
      <xdr:colOff>254000</xdr:colOff>
      <xdr:row>241</xdr:row>
      <xdr:rowOff>9775</xdr:rowOff>
    </xdr:to>
    <xdr:cxnSp macro="">
      <xdr:nvCxnSpPr>
        <xdr:cNvPr id="21" name="Conector recto 20">
          <a:extLst>
            <a:ext uri="{FF2B5EF4-FFF2-40B4-BE49-F238E27FC236}">
              <a16:creationId xmlns:a16="http://schemas.microsoft.com/office/drawing/2014/main" id="{8E02360B-9022-3440-9155-AF5E8671DA63}"/>
            </a:ext>
          </a:extLst>
        </xdr:cNvPr>
        <xdr:cNvCxnSpPr/>
      </xdr:nvCxnSpPr>
      <xdr:spPr>
        <a:xfrm>
          <a:off x="232833" y="48693108"/>
          <a:ext cx="12022667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0</xdr:colOff>
      <xdr:row>201</xdr:row>
      <xdr:rowOff>0</xdr:rowOff>
    </xdr:from>
    <xdr:to>
      <xdr:col>21</xdr:col>
      <xdr:colOff>639885</xdr:colOff>
      <xdr:row>214</xdr:row>
      <xdr:rowOff>103554</xdr:rowOff>
    </xdr:to>
    <xdr:graphicFrame macro="">
      <xdr:nvGraphicFramePr>
        <xdr:cNvPr id="22" name="Gráfico 21">
          <a:extLst>
            <a:ext uri="{FF2B5EF4-FFF2-40B4-BE49-F238E27FC236}">
              <a16:creationId xmlns:a16="http://schemas.microsoft.com/office/drawing/2014/main" id="{FA6B595A-D69D-CE4D-AFFC-D988156F71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631652</xdr:colOff>
      <xdr:row>228</xdr:row>
      <xdr:rowOff>189116</xdr:rowOff>
    </xdr:from>
    <xdr:to>
      <xdr:col>23</xdr:col>
      <xdr:colOff>794657</xdr:colOff>
      <xdr:row>228</xdr:row>
      <xdr:rowOff>189116</xdr:rowOff>
    </xdr:to>
    <xdr:cxnSp macro="">
      <xdr:nvCxnSpPr>
        <xdr:cNvPr id="23" name="Conector recto 22">
          <a:extLst>
            <a:ext uri="{FF2B5EF4-FFF2-40B4-BE49-F238E27FC236}">
              <a16:creationId xmlns:a16="http://schemas.microsoft.com/office/drawing/2014/main" id="{51EE32B7-1B9D-C94A-B85A-B501628C4A62}"/>
            </a:ext>
          </a:extLst>
        </xdr:cNvPr>
        <xdr:cNvCxnSpPr/>
      </xdr:nvCxnSpPr>
      <xdr:spPr>
        <a:xfrm flipV="1">
          <a:off x="10178423" y="45049145"/>
          <a:ext cx="9263463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664308</xdr:colOff>
      <xdr:row>242</xdr:row>
      <xdr:rowOff>200262</xdr:rowOff>
    </xdr:from>
    <xdr:to>
      <xdr:col>24</xdr:col>
      <xdr:colOff>0</xdr:colOff>
      <xdr:row>242</xdr:row>
      <xdr:rowOff>200263</xdr:rowOff>
    </xdr:to>
    <xdr:cxnSp macro="">
      <xdr:nvCxnSpPr>
        <xdr:cNvPr id="24" name="Conector recto 23">
          <a:extLst>
            <a:ext uri="{FF2B5EF4-FFF2-40B4-BE49-F238E27FC236}">
              <a16:creationId xmlns:a16="http://schemas.microsoft.com/office/drawing/2014/main" id="{5D738D64-CAC9-434F-93AE-707408AB0F60}"/>
            </a:ext>
          </a:extLst>
        </xdr:cNvPr>
        <xdr:cNvCxnSpPr/>
      </xdr:nvCxnSpPr>
      <xdr:spPr>
        <a:xfrm flipV="1">
          <a:off x="12665808" y="49084679"/>
          <a:ext cx="9495692" cy="1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242602</xdr:colOff>
      <xdr:row>483</xdr:row>
      <xdr:rowOff>0</xdr:rowOff>
    </xdr:from>
    <xdr:to>
      <xdr:col>12</xdr:col>
      <xdr:colOff>263769</xdr:colOff>
      <xdr:row>483</xdr:row>
      <xdr:rowOff>0</xdr:rowOff>
    </xdr:to>
    <xdr:cxnSp macro="">
      <xdr:nvCxnSpPr>
        <xdr:cNvPr id="2" name="Conector recto 1">
          <a:extLst>
            <a:ext uri="{FF2B5EF4-FFF2-40B4-BE49-F238E27FC236}">
              <a16:creationId xmlns:a16="http://schemas.microsoft.com/office/drawing/2014/main" id="{349A600E-0B6B-DB43-A0B3-26B041D4FA28}"/>
            </a:ext>
          </a:extLst>
        </xdr:cNvPr>
        <xdr:cNvCxnSpPr/>
      </xdr:nvCxnSpPr>
      <xdr:spPr>
        <a:xfrm>
          <a:off x="242602" y="45667083"/>
          <a:ext cx="9546167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457</xdr:row>
      <xdr:rowOff>196850</xdr:rowOff>
    </xdr:from>
    <xdr:to>
      <xdr:col>10</xdr:col>
      <xdr:colOff>63500</xdr:colOff>
      <xdr:row>471</xdr:row>
      <xdr:rowOff>95250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C19C9670-460A-8141-A150-BB9CE2FC53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232833</xdr:colOff>
      <xdr:row>498</xdr:row>
      <xdr:rowOff>9774</xdr:rowOff>
    </xdr:from>
    <xdr:to>
      <xdr:col>12</xdr:col>
      <xdr:colOff>254000</xdr:colOff>
      <xdr:row>498</xdr:row>
      <xdr:rowOff>9774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3E8371D9-C03A-7840-9D36-414AEDB20CC9}"/>
            </a:ext>
          </a:extLst>
        </xdr:cNvPr>
        <xdr:cNvCxnSpPr/>
      </xdr:nvCxnSpPr>
      <xdr:spPr>
        <a:xfrm>
          <a:off x="232833" y="100752524"/>
          <a:ext cx="12022667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0</xdr:colOff>
      <xdr:row>458</xdr:row>
      <xdr:rowOff>0</xdr:rowOff>
    </xdr:from>
    <xdr:to>
      <xdr:col>21</xdr:col>
      <xdr:colOff>639885</xdr:colOff>
      <xdr:row>471</xdr:row>
      <xdr:rowOff>103554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287A99DB-F315-9E4D-B5A2-40B76E4B80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664309</xdr:colOff>
      <xdr:row>485</xdr:row>
      <xdr:rowOff>4059</xdr:rowOff>
    </xdr:from>
    <xdr:to>
      <xdr:col>24</xdr:col>
      <xdr:colOff>0</xdr:colOff>
      <xdr:row>485</xdr:row>
      <xdr:rowOff>4059</xdr:rowOff>
    </xdr:to>
    <xdr:cxnSp macro="">
      <xdr:nvCxnSpPr>
        <xdr:cNvPr id="6" name="Conector recto 5">
          <a:extLst>
            <a:ext uri="{FF2B5EF4-FFF2-40B4-BE49-F238E27FC236}">
              <a16:creationId xmlns:a16="http://schemas.microsoft.com/office/drawing/2014/main" id="{125131E4-389B-694B-9061-4EA0F4874BF5}"/>
            </a:ext>
          </a:extLst>
        </xdr:cNvPr>
        <xdr:cNvCxnSpPr/>
      </xdr:nvCxnSpPr>
      <xdr:spPr>
        <a:xfrm flipV="1">
          <a:off x="12665809" y="98132726"/>
          <a:ext cx="9466384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664308</xdr:colOff>
      <xdr:row>499</xdr:row>
      <xdr:rowOff>200263</xdr:rowOff>
    </xdr:from>
    <xdr:to>
      <xdr:col>24</xdr:col>
      <xdr:colOff>0</xdr:colOff>
      <xdr:row>499</xdr:row>
      <xdr:rowOff>200264</xdr:rowOff>
    </xdr:to>
    <xdr:cxnSp macro="">
      <xdr:nvCxnSpPr>
        <xdr:cNvPr id="7" name="Conector recto 6">
          <a:extLst>
            <a:ext uri="{FF2B5EF4-FFF2-40B4-BE49-F238E27FC236}">
              <a16:creationId xmlns:a16="http://schemas.microsoft.com/office/drawing/2014/main" id="{409C651A-BA20-FD4A-9553-1FD113FDA776}"/>
            </a:ext>
          </a:extLst>
        </xdr:cNvPr>
        <xdr:cNvCxnSpPr/>
      </xdr:nvCxnSpPr>
      <xdr:spPr>
        <a:xfrm flipV="1">
          <a:off x="12665808" y="101144096"/>
          <a:ext cx="9495692" cy="1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219366</xdr:colOff>
      <xdr:row>74</xdr:row>
      <xdr:rowOff>115456</xdr:rowOff>
    </xdr:from>
    <xdr:to>
      <xdr:col>13</xdr:col>
      <xdr:colOff>105066</xdr:colOff>
      <xdr:row>112</xdr:row>
      <xdr:rowOff>130466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E017B54-F98D-BE4E-9A11-2AB0DC48A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00911" y="27178001"/>
          <a:ext cx="9029700" cy="7912100"/>
        </a:xfrm>
        <a:prstGeom prst="rect">
          <a:avLst/>
        </a:prstGeom>
      </xdr:spPr>
    </xdr:pic>
    <xdr:clientData/>
  </xdr:twoCellAnchor>
  <xdr:twoCellAnchor editAs="oneCell">
    <xdr:from>
      <xdr:col>3</xdr:col>
      <xdr:colOff>808184</xdr:colOff>
      <xdr:row>71</xdr:row>
      <xdr:rowOff>0</xdr:rowOff>
    </xdr:from>
    <xdr:to>
      <xdr:col>9</xdr:col>
      <xdr:colOff>354447</xdr:colOff>
      <xdr:row>96</xdr:row>
      <xdr:rowOff>100445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E09B62-CBA4-0145-9EF2-FAE06A910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21002" y="15724908"/>
          <a:ext cx="4533900" cy="52959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219364</xdr:colOff>
      <xdr:row>8</xdr:row>
      <xdr:rowOff>114795</xdr:rowOff>
    </xdr:from>
    <xdr:to>
      <xdr:col>13</xdr:col>
      <xdr:colOff>105064</xdr:colOff>
      <xdr:row>46</xdr:row>
      <xdr:rowOff>129805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CA22A2F-DD31-274E-9B7E-34C92E32A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2993" y="1802081"/>
          <a:ext cx="8986157" cy="7460838"/>
        </a:xfrm>
        <a:prstGeom prst="rect">
          <a:avLst/>
        </a:prstGeom>
      </xdr:spPr>
    </xdr:pic>
    <xdr:clientData/>
  </xdr:twoCellAnchor>
  <xdr:twoCellAnchor>
    <xdr:from>
      <xdr:col>7</xdr:col>
      <xdr:colOff>603251</xdr:colOff>
      <xdr:row>38</xdr:row>
      <xdr:rowOff>31750</xdr:rowOff>
    </xdr:from>
    <xdr:to>
      <xdr:col>13</xdr:col>
      <xdr:colOff>80819</xdr:colOff>
      <xdr:row>44</xdr:row>
      <xdr:rowOff>52916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9A2BF000-7867-B345-ADED-080E687C685D}"/>
            </a:ext>
          </a:extLst>
        </xdr:cNvPr>
        <xdr:cNvSpPr/>
      </xdr:nvSpPr>
      <xdr:spPr>
        <a:xfrm>
          <a:off x="6041160" y="8032750"/>
          <a:ext cx="4465204" cy="12680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10</xdr:col>
      <xdr:colOff>117766</xdr:colOff>
      <xdr:row>25</xdr:row>
      <xdr:rowOff>114879</xdr:rowOff>
    </xdr:from>
    <xdr:to>
      <xdr:col>12</xdr:col>
      <xdr:colOff>669637</xdr:colOff>
      <xdr:row>31</xdr:row>
      <xdr:rowOff>142779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EABA66EC-BAEB-BB48-B78C-8844C05A6F71}"/>
            </a:ext>
          </a:extLst>
        </xdr:cNvPr>
        <xdr:cNvSpPr/>
      </xdr:nvSpPr>
      <xdr:spPr>
        <a:xfrm>
          <a:off x="8049493" y="5414243"/>
          <a:ext cx="2214417" cy="127480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2</xdr:col>
      <xdr:colOff>277091</xdr:colOff>
      <xdr:row>38</xdr:row>
      <xdr:rowOff>35983</xdr:rowOff>
    </xdr:from>
    <xdr:to>
      <xdr:col>7</xdr:col>
      <xdr:colOff>565151</xdr:colOff>
      <xdr:row>44</xdr:row>
      <xdr:rowOff>57149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3679626F-58F5-4748-B376-8BD7B8FF709D}"/>
            </a:ext>
          </a:extLst>
        </xdr:cNvPr>
        <xdr:cNvSpPr/>
      </xdr:nvSpPr>
      <xdr:spPr>
        <a:xfrm>
          <a:off x="1558636" y="8036983"/>
          <a:ext cx="4444424" cy="1268075"/>
        </a:xfrm>
        <a:prstGeom prst="rect">
          <a:avLst/>
        </a:prstGeom>
        <a:noFill/>
        <a:ln w="285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7</xdr:col>
      <xdr:colOff>603251</xdr:colOff>
      <xdr:row>104</xdr:row>
      <xdr:rowOff>31750</xdr:rowOff>
    </xdr:from>
    <xdr:to>
      <xdr:col>13</xdr:col>
      <xdr:colOff>80819</xdr:colOff>
      <xdr:row>110</xdr:row>
      <xdr:rowOff>52916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BA0A01C4-F655-7241-8250-BA7FB1E02A41}"/>
            </a:ext>
          </a:extLst>
        </xdr:cNvPr>
        <xdr:cNvSpPr/>
      </xdr:nvSpPr>
      <xdr:spPr>
        <a:xfrm>
          <a:off x="6041160" y="8032750"/>
          <a:ext cx="4465204" cy="12680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10</xdr:col>
      <xdr:colOff>175491</xdr:colOff>
      <xdr:row>91</xdr:row>
      <xdr:rowOff>114879</xdr:rowOff>
    </xdr:from>
    <xdr:to>
      <xdr:col>12</xdr:col>
      <xdr:colOff>727362</xdr:colOff>
      <xdr:row>97</xdr:row>
      <xdr:rowOff>142779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CEAC3FFF-1ADC-C349-9054-E1082B7A6682}"/>
            </a:ext>
          </a:extLst>
        </xdr:cNvPr>
        <xdr:cNvSpPr/>
      </xdr:nvSpPr>
      <xdr:spPr>
        <a:xfrm>
          <a:off x="8107218" y="30710334"/>
          <a:ext cx="2214417" cy="127480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>
    <xdr:from>
      <xdr:col>2</xdr:col>
      <xdr:colOff>277091</xdr:colOff>
      <xdr:row>104</xdr:row>
      <xdr:rowOff>35983</xdr:rowOff>
    </xdr:from>
    <xdr:to>
      <xdr:col>7</xdr:col>
      <xdr:colOff>565151</xdr:colOff>
      <xdr:row>110</xdr:row>
      <xdr:rowOff>57149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68B8F708-D2C8-E643-B41D-E1EAACA30EFF}"/>
            </a:ext>
          </a:extLst>
        </xdr:cNvPr>
        <xdr:cNvSpPr/>
      </xdr:nvSpPr>
      <xdr:spPr>
        <a:xfrm>
          <a:off x="1558636" y="8036983"/>
          <a:ext cx="4444424" cy="1268075"/>
        </a:xfrm>
        <a:prstGeom prst="rect">
          <a:avLst/>
        </a:prstGeom>
        <a:noFill/>
        <a:ln w="285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331692</xdr:colOff>
      <xdr:row>61</xdr:row>
      <xdr:rowOff>26026</xdr:rowOff>
    </xdr:from>
    <xdr:to>
      <xdr:col>20</xdr:col>
      <xdr:colOff>421462</xdr:colOff>
      <xdr:row>76</xdr:row>
      <xdr:rowOff>78757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D79AAA3-4ED3-3344-AF30-ED083ADFC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34163" y="11841508"/>
          <a:ext cx="4419723" cy="304694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422910</xdr:colOff>
      <xdr:row>43</xdr:row>
      <xdr:rowOff>39032</xdr:rowOff>
    </xdr:from>
    <xdr:to>
      <xdr:col>9</xdr:col>
      <xdr:colOff>723900</xdr:colOff>
      <xdr:row>60</xdr:row>
      <xdr:rowOff>108857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CE48E19-091D-406F-28B4-0DC7630E9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910" y="8562546"/>
          <a:ext cx="7942761" cy="3400854"/>
        </a:xfrm>
        <a:prstGeom prst="rect">
          <a:avLst/>
        </a:prstGeom>
      </xdr:spPr>
    </xdr:pic>
    <xdr:clientData/>
  </xdr:twoCellAnchor>
  <xdr:twoCellAnchor editAs="oneCell">
    <xdr:from>
      <xdr:col>0</xdr:col>
      <xdr:colOff>97971</xdr:colOff>
      <xdr:row>60</xdr:row>
      <xdr:rowOff>11417</xdr:rowOff>
    </xdr:from>
    <xdr:to>
      <xdr:col>11</xdr:col>
      <xdr:colOff>326571</xdr:colOff>
      <xdr:row>76</xdr:row>
      <xdr:rowOff>130629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17592FE6-62F6-C002-C6FA-7AB54A0BB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971" y="11865960"/>
          <a:ext cx="9568543" cy="3254298"/>
        </a:xfrm>
        <a:prstGeom prst="rect">
          <a:avLst/>
        </a:prstGeom>
      </xdr:spPr>
    </xdr:pic>
    <xdr:clientData/>
  </xdr:twoCellAnchor>
  <xdr:twoCellAnchor editAs="oneCell">
    <xdr:from>
      <xdr:col>0</xdr:col>
      <xdr:colOff>838200</xdr:colOff>
      <xdr:row>79</xdr:row>
      <xdr:rowOff>115843</xdr:rowOff>
    </xdr:from>
    <xdr:to>
      <xdr:col>10</xdr:col>
      <xdr:colOff>628650</xdr:colOff>
      <xdr:row>95</xdr:row>
      <xdr:rowOff>185056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4183C389-0EE4-0B3B-01D5-9E54F7072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8200" y="15693300"/>
          <a:ext cx="8281307" cy="3204299"/>
        </a:xfrm>
        <a:prstGeom prst="rect">
          <a:avLst/>
        </a:prstGeom>
      </xdr:spPr>
    </xdr:pic>
    <xdr:clientData/>
  </xdr:twoCellAnchor>
  <xdr:twoCellAnchor editAs="oneCell">
    <xdr:from>
      <xdr:col>0</xdr:col>
      <xdr:colOff>225334</xdr:colOff>
      <xdr:row>96</xdr:row>
      <xdr:rowOff>63013</xdr:rowOff>
    </xdr:from>
    <xdr:to>
      <xdr:col>11</xdr:col>
      <xdr:colOff>54428</xdr:colOff>
      <xdr:row>111</xdr:row>
      <xdr:rowOff>10885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6CE87810-2BE1-3B63-27E0-D37B89A279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5334" y="18971499"/>
          <a:ext cx="9169037" cy="2887015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438150</xdr:colOff>
      <xdr:row>6</xdr:row>
      <xdr:rowOff>15958</xdr:rowOff>
    </xdr:from>
    <xdr:to>
      <xdr:col>17</xdr:col>
      <xdr:colOff>218033</xdr:colOff>
      <xdr:row>24</xdr:row>
      <xdr:rowOff>3167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96B9683-97A4-7320-7FB9-8D5AF1D63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273258"/>
          <a:ext cx="5780633" cy="3416209"/>
        </a:xfrm>
        <a:prstGeom prst="rect">
          <a:avLst/>
        </a:prstGeom>
      </xdr:spPr>
    </xdr:pic>
    <xdr:clientData/>
  </xdr:twoCellAnchor>
  <xdr:twoCellAnchor editAs="oneCell">
    <xdr:from>
      <xdr:col>19</xdr:col>
      <xdr:colOff>701040</xdr:colOff>
      <xdr:row>7</xdr:row>
      <xdr:rowOff>34029</xdr:rowOff>
    </xdr:from>
    <xdr:to>
      <xdr:col>25</xdr:col>
      <xdr:colOff>728573</xdr:colOff>
      <xdr:row>23</xdr:row>
      <xdr:rowOff>41267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686AF68-23BD-ED2E-2445-025A954B7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88790" y="1481829"/>
          <a:ext cx="5171033" cy="3055238"/>
        </a:xfrm>
        <a:prstGeom prst="rect">
          <a:avLst/>
        </a:prstGeom>
      </xdr:spPr>
    </xdr:pic>
    <xdr:clientData/>
  </xdr:twoCellAnchor>
  <xdr:twoCellAnchor editAs="oneCell">
    <xdr:from>
      <xdr:col>10</xdr:col>
      <xdr:colOff>567690</xdr:colOff>
      <xdr:row>25</xdr:row>
      <xdr:rowOff>140253</xdr:rowOff>
    </xdr:from>
    <xdr:to>
      <xdr:col>17</xdr:col>
      <xdr:colOff>247650</xdr:colOff>
      <xdr:row>42</xdr:row>
      <xdr:rowOff>160021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8209B30-52AC-B5CA-A45A-059E9819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40190" y="5017053"/>
          <a:ext cx="5680710" cy="3258268"/>
        </a:xfrm>
        <a:prstGeom prst="rect">
          <a:avLst/>
        </a:prstGeom>
      </xdr:spPr>
    </xdr:pic>
    <xdr:clientData/>
  </xdr:twoCellAnchor>
  <xdr:twoCellAnchor editAs="oneCell">
    <xdr:from>
      <xdr:col>20</xdr:col>
      <xdr:colOff>103013</xdr:colOff>
      <xdr:row>26</xdr:row>
      <xdr:rowOff>144780</xdr:rowOff>
    </xdr:from>
    <xdr:to>
      <xdr:col>25</xdr:col>
      <xdr:colOff>218033</xdr:colOff>
      <xdr:row>40</xdr:row>
      <xdr:rowOff>75556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FF73683-1209-E0FE-9C3B-88DC26CE2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248013" y="5212080"/>
          <a:ext cx="4401270" cy="2597776"/>
        </a:xfrm>
        <a:prstGeom prst="rect">
          <a:avLst/>
        </a:prstGeom>
      </xdr:spPr>
    </xdr:pic>
    <xdr:clientData/>
  </xdr:twoCellAnchor>
  <xdr:twoCellAnchor editAs="oneCell">
    <xdr:from>
      <xdr:col>11</xdr:col>
      <xdr:colOff>365760</xdr:colOff>
      <xdr:row>44</xdr:row>
      <xdr:rowOff>63224</xdr:rowOff>
    </xdr:from>
    <xdr:to>
      <xdr:col>17</xdr:col>
      <xdr:colOff>190499</xdr:colOff>
      <xdr:row>62</xdr:row>
      <xdr:rowOff>22217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BD6E485C-87A4-F435-E666-7CF0BBA5D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95510" y="8559524"/>
          <a:ext cx="4968239" cy="3387993"/>
        </a:xfrm>
        <a:prstGeom prst="rect">
          <a:avLst/>
        </a:prstGeom>
      </xdr:spPr>
    </xdr:pic>
    <xdr:clientData/>
  </xdr:twoCellAnchor>
  <xdr:twoCellAnchor editAs="oneCell">
    <xdr:from>
      <xdr:col>20</xdr:col>
      <xdr:colOff>297180</xdr:colOff>
      <xdr:row>45</xdr:row>
      <xdr:rowOff>106811</xdr:rowOff>
    </xdr:from>
    <xdr:to>
      <xdr:col>25</xdr:col>
      <xdr:colOff>621893</xdr:colOff>
      <xdr:row>59</xdr:row>
      <xdr:rowOff>159377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87678F0C-5619-7787-5312-8D855466F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42180" y="8793611"/>
          <a:ext cx="4610963" cy="2719566"/>
        </a:xfrm>
        <a:prstGeom prst="rect">
          <a:avLst/>
        </a:prstGeom>
      </xdr:spPr>
    </xdr:pic>
    <xdr:clientData/>
  </xdr:twoCellAnchor>
  <xdr:twoCellAnchor editAs="oneCell">
    <xdr:from>
      <xdr:col>20</xdr:col>
      <xdr:colOff>624840</xdr:colOff>
      <xdr:row>62</xdr:row>
      <xdr:rowOff>142711</xdr:rowOff>
    </xdr:from>
    <xdr:to>
      <xdr:col>26</xdr:col>
      <xdr:colOff>179933</xdr:colOff>
      <xdr:row>77</xdr:row>
      <xdr:rowOff>64126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2BA7263E-F5B6-791A-388D-732E7A7B2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769840" y="12068011"/>
          <a:ext cx="4698593" cy="2778915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</xdr:colOff>
      <xdr:row>62</xdr:row>
      <xdr:rowOff>182053</xdr:rowOff>
    </xdr:from>
    <xdr:to>
      <xdr:col>17</xdr:col>
      <xdr:colOff>221843</xdr:colOff>
      <xdr:row>76</xdr:row>
      <xdr:rowOff>166997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5DAAA74-69CF-2484-B148-96F29E5A54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306050" y="12107353"/>
          <a:ext cx="4489043" cy="2651944"/>
        </a:xfrm>
        <a:prstGeom prst="rect">
          <a:avLst/>
        </a:prstGeom>
      </xdr:spPr>
    </xdr:pic>
    <xdr:clientData/>
  </xdr:twoCellAnchor>
  <xdr:twoCellAnchor editAs="oneCell">
    <xdr:from>
      <xdr:col>11</xdr:col>
      <xdr:colOff>803910</xdr:colOff>
      <xdr:row>79</xdr:row>
      <xdr:rowOff>74915</xdr:rowOff>
    </xdr:from>
    <xdr:to>
      <xdr:col>17</xdr:col>
      <xdr:colOff>579983</xdr:colOff>
      <xdr:row>94</xdr:row>
      <xdr:rowOff>125086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CDB3235-6ADD-5ACC-C7CB-0E58BE511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233660" y="15238715"/>
          <a:ext cx="4919573" cy="2907671"/>
        </a:xfrm>
        <a:prstGeom prst="rect">
          <a:avLst/>
        </a:prstGeom>
      </xdr:spPr>
    </xdr:pic>
    <xdr:clientData/>
  </xdr:twoCellAnchor>
  <xdr:twoCellAnchor editAs="oneCell">
    <xdr:from>
      <xdr:col>20</xdr:col>
      <xdr:colOff>171450</xdr:colOff>
      <xdr:row>79</xdr:row>
      <xdr:rowOff>108442</xdr:rowOff>
    </xdr:from>
    <xdr:to>
      <xdr:col>26</xdr:col>
      <xdr:colOff>342899</xdr:colOff>
      <xdr:row>92</xdr:row>
      <xdr:rowOff>109743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3DDC39A-27DC-3917-9A0B-AAFBC0EB8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316450" y="15272242"/>
          <a:ext cx="5314949" cy="2477801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114</xdr:row>
      <xdr:rowOff>136276</xdr:rowOff>
    </xdr:from>
    <xdr:to>
      <xdr:col>7</xdr:col>
      <xdr:colOff>696635</xdr:colOff>
      <xdr:row>129</xdr:row>
      <xdr:rowOff>153938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8CC76F93-F958-F19C-12A9-1C1F14477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47850" y="22081876"/>
          <a:ext cx="4849535" cy="2875162"/>
        </a:xfrm>
        <a:prstGeom prst="rect">
          <a:avLst/>
        </a:prstGeom>
      </xdr:spPr>
    </xdr:pic>
    <xdr:clientData/>
  </xdr:twoCellAnchor>
  <xdr:twoCellAnchor editAs="oneCell">
    <xdr:from>
      <xdr:col>9</xdr:col>
      <xdr:colOff>609600</xdr:colOff>
      <xdr:row>114</xdr:row>
      <xdr:rowOff>29403</xdr:rowOff>
    </xdr:from>
    <xdr:to>
      <xdr:col>16</xdr:col>
      <xdr:colOff>552450</xdr:colOff>
      <xdr:row>128</xdr:row>
      <xdr:rowOff>161915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4BB5CE10-18DC-9E50-B732-DE3291E0A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324850" y="21975003"/>
          <a:ext cx="5943600" cy="2799512"/>
        </a:xfrm>
        <a:prstGeom prst="rect">
          <a:avLst/>
        </a:prstGeom>
      </xdr:spPr>
    </xdr:pic>
    <xdr:clientData/>
  </xdr:twoCellAnchor>
  <xdr:twoCellAnchor editAs="oneCell">
    <xdr:from>
      <xdr:col>9</xdr:col>
      <xdr:colOff>386080</xdr:colOff>
      <xdr:row>130</xdr:row>
      <xdr:rowOff>102870</xdr:rowOff>
    </xdr:from>
    <xdr:to>
      <xdr:col>16</xdr:col>
      <xdr:colOff>552450</xdr:colOff>
      <xdr:row>149</xdr:row>
      <xdr:rowOff>123873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CFAA203C-DD75-78AF-C564-6399EE883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101330" y="25096470"/>
          <a:ext cx="6167120" cy="3640503"/>
        </a:xfrm>
        <a:prstGeom prst="rect">
          <a:avLst/>
        </a:prstGeom>
      </xdr:spPr>
    </xdr:pic>
    <xdr:clientData/>
  </xdr:twoCellAnchor>
  <xdr:twoCellAnchor editAs="oneCell">
    <xdr:from>
      <xdr:col>1</xdr:col>
      <xdr:colOff>438150</xdr:colOff>
      <xdr:row>131</xdr:row>
      <xdr:rowOff>41910</xdr:rowOff>
    </xdr:from>
    <xdr:to>
      <xdr:col>7</xdr:col>
      <xdr:colOff>816203</xdr:colOff>
      <xdr:row>146</xdr:row>
      <xdr:rowOff>170807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3A38DC0-07F7-60B0-DEA2-4B2037B8F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95400" y="25226010"/>
          <a:ext cx="5521553" cy="2986397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98</xdr:row>
      <xdr:rowOff>85474</xdr:rowOff>
    </xdr:from>
    <xdr:to>
      <xdr:col>18</xdr:col>
      <xdr:colOff>342900</xdr:colOff>
      <xdr:row>109</xdr:row>
      <xdr:rowOff>97579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F3B3000E-8E7F-008E-776D-6191F1754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363200" y="18868774"/>
          <a:ext cx="5410200" cy="2107605"/>
        </a:xfrm>
        <a:prstGeom prst="rect">
          <a:avLst/>
        </a:prstGeom>
      </xdr:spPr>
    </xdr:pic>
    <xdr:clientData/>
  </xdr:twoCellAnchor>
  <xdr:twoCellAnchor editAs="oneCell">
    <xdr:from>
      <xdr:col>20</xdr:col>
      <xdr:colOff>114300</xdr:colOff>
      <xdr:row>97</xdr:row>
      <xdr:rowOff>177437</xdr:rowOff>
    </xdr:from>
    <xdr:to>
      <xdr:col>26</xdr:col>
      <xdr:colOff>298043</xdr:colOff>
      <xdr:row>109</xdr:row>
      <xdr:rowOff>121277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9661B98-3711-A40F-C53A-4F2A59940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259300" y="18770237"/>
          <a:ext cx="5327243" cy="2229840"/>
        </a:xfrm>
        <a:prstGeom prst="rect">
          <a:avLst/>
        </a:prstGeom>
      </xdr:spPr>
    </xdr:pic>
    <xdr:clientData/>
  </xdr:twoCellAnchor>
  <xdr:twoCellAnchor editAs="oneCell">
    <xdr:from>
      <xdr:col>1</xdr:col>
      <xdr:colOff>717338</xdr:colOff>
      <xdr:row>152</xdr:row>
      <xdr:rowOff>26670</xdr:rowOff>
    </xdr:from>
    <xdr:to>
      <xdr:col>8</xdr:col>
      <xdr:colOff>361950</xdr:colOff>
      <xdr:row>169</xdr:row>
      <xdr:rowOff>120385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70E6245-DB9D-55BB-9BC3-D5617B5B8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74588" y="29325570"/>
          <a:ext cx="5645362" cy="3332215"/>
        </a:xfrm>
        <a:prstGeom prst="rect">
          <a:avLst/>
        </a:prstGeom>
      </xdr:spPr>
    </xdr:pic>
    <xdr:clientData/>
  </xdr:twoCellAnchor>
  <xdr:twoCellAnchor editAs="oneCell">
    <xdr:from>
      <xdr:col>9</xdr:col>
      <xdr:colOff>369569</xdr:colOff>
      <xdr:row>151</xdr:row>
      <xdr:rowOff>137160</xdr:rowOff>
    </xdr:from>
    <xdr:to>
      <xdr:col>18</xdr:col>
      <xdr:colOff>143494</xdr:colOff>
      <xdr:row>168</xdr:row>
      <xdr:rowOff>171450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8D273C39-763C-C899-6E6E-576D9B4E5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084819" y="29245560"/>
          <a:ext cx="7489175" cy="327279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166</xdr:row>
      <xdr:rowOff>0</xdr:rowOff>
    </xdr:from>
    <xdr:to>
      <xdr:col>8</xdr:col>
      <xdr:colOff>304800</xdr:colOff>
      <xdr:row>167</xdr:row>
      <xdr:rowOff>106680</xdr:rowOff>
    </xdr:to>
    <xdr:sp macro="" textlink="">
      <xdr:nvSpPr>
        <xdr:cNvPr id="5126" name="AutoShape 6">
          <a:extLst>
            <a:ext uri="{FF2B5EF4-FFF2-40B4-BE49-F238E27FC236}">
              <a16:creationId xmlns:a16="http://schemas.microsoft.com/office/drawing/2014/main" id="{447A75FC-67ED-A58A-D0F2-19861156DD43}"/>
            </a:ext>
          </a:extLst>
        </xdr:cNvPr>
        <xdr:cNvSpPr>
          <a:spLocks noChangeAspect="1" noChangeArrowheads="1"/>
        </xdr:cNvSpPr>
      </xdr:nvSpPr>
      <xdr:spPr bwMode="auto">
        <a:xfrm>
          <a:off x="6827520" y="33185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</xdr:col>
      <xdr:colOff>548639</xdr:colOff>
      <xdr:row>171</xdr:row>
      <xdr:rowOff>144692</xdr:rowOff>
    </xdr:from>
    <xdr:to>
      <xdr:col>16</xdr:col>
      <xdr:colOff>723900</xdr:colOff>
      <xdr:row>188</xdr:row>
      <xdr:rowOff>44861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595994C1-F8BE-7F8B-D629-BD97AE5CE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121139" y="33063092"/>
          <a:ext cx="5318761" cy="31386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1</xdr:col>
      <xdr:colOff>304800</xdr:colOff>
      <xdr:row>169</xdr:row>
      <xdr:rowOff>106680</xdr:rowOff>
    </xdr:to>
    <xdr:sp macro="" textlink="">
      <xdr:nvSpPr>
        <xdr:cNvPr id="5127" name="AutoShape 7">
          <a:extLst>
            <a:ext uri="{FF2B5EF4-FFF2-40B4-BE49-F238E27FC236}">
              <a16:creationId xmlns:a16="http://schemas.microsoft.com/office/drawing/2014/main" id="{72235033-5149-3315-444E-A81073DA6C64}"/>
            </a:ext>
          </a:extLst>
        </xdr:cNvPr>
        <xdr:cNvSpPr>
          <a:spLocks noChangeAspect="1" noChangeArrowheads="1"/>
        </xdr:cNvSpPr>
      </xdr:nvSpPr>
      <xdr:spPr bwMode="auto">
        <a:xfrm>
          <a:off x="853440" y="335813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171451</xdr:colOff>
      <xdr:row>173</xdr:row>
      <xdr:rowOff>167062</xdr:rowOff>
    </xdr:from>
    <xdr:to>
      <xdr:col>8</xdr:col>
      <xdr:colOff>370433</xdr:colOff>
      <xdr:row>190</xdr:row>
      <xdr:rowOff>83177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D710CD8F-0D1B-35D7-4201-5F9F40DCF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85951" y="33466462"/>
          <a:ext cx="5342482" cy="31546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184</xdr:row>
      <xdr:rowOff>0</xdr:rowOff>
    </xdr:from>
    <xdr:to>
      <xdr:col>2</xdr:col>
      <xdr:colOff>304800</xdr:colOff>
      <xdr:row>185</xdr:row>
      <xdr:rowOff>106680</xdr:rowOff>
    </xdr:to>
    <xdr:sp macro="" textlink="">
      <xdr:nvSpPr>
        <xdr:cNvPr id="5128" name="AutoShape 8">
          <a:extLst>
            <a:ext uri="{FF2B5EF4-FFF2-40B4-BE49-F238E27FC236}">
              <a16:creationId xmlns:a16="http://schemas.microsoft.com/office/drawing/2014/main" id="{CD3C0336-A070-A1AE-4971-FF911A4EF0B1}"/>
            </a:ext>
          </a:extLst>
        </xdr:cNvPr>
        <xdr:cNvSpPr>
          <a:spLocks noChangeAspect="1" noChangeArrowheads="1"/>
        </xdr:cNvSpPr>
      </xdr:nvSpPr>
      <xdr:spPr bwMode="auto">
        <a:xfrm>
          <a:off x="1706880" y="367512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429400</xdr:colOff>
      <xdr:row>192</xdr:row>
      <xdr:rowOff>76200</xdr:rowOff>
    </xdr:from>
    <xdr:to>
      <xdr:col>8</xdr:col>
      <xdr:colOff>719119</xdr:colOff>
      <xdr:row>211</xdr:row>
      <xdr:rowOff>174617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C4CB2E8-D447-E2ED-7490-39B91E0FD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86650" y="36995100"/>
          <a:ext cx="6290469" cy="3717917"/>
        </a:xfrm>
        <a:prstGeom prst="rect">
          <a:avLst/>
        </a:prstGeom>
      </xdr:spPr>
    </xdr:pic>
    <xdr:clientData/>
  </xdr:twoCellAnchor>
  <xdr:twoCellAnchor editAs="oneCell">
    <xdr:from>
      <xdr:col>9</xdr:col>
      <xdr:colOff>630342</xdr:colOff>
      <xdr:row>190</xdr:row>
      <xdr:rowOff>53339</xdr:rowOff>
    </xdr:from>
    <xdr:to>
      <xdr:col>17</xdr:col>
      <xdr:colOff>19050</xdr:colOff>
      <xdr:row>209</xdr:row>
      <xdr:rowOff>127511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826F0E35-627E-0521-C3AC-FC4F547A5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345592" y="36591239"/>
          <a:ext cx="6246708" cy="3693672"/>
        </a:xfrm>
        <a:prstGeom prst="rect">
          <a:avLst/>
        </a:prstGeom>
      </xdr:spPr>
    </xdr:pic>
    <xdr:clientData/>
  </xdr:twoCellAnchor>
  <xdr:twoCellAnchor editAs="oneCell">
    <xdr:from>
      <xdr:col>1</xdr:col>
      <xdr:colOff>164588</xdr:colOff>
      <xdr:row>23</xdr:row>
      <xdr:rowOff>141513</xdr:rowOff>
    </xdr:from>
    <xdr:to>
      <xdr:col>9</xdr:col>
      <xdr:colOff>576943</xdr:colOff>
      <xdr:row>41</xdr:row>
      <xdr:rowOff>174171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C0DC9D56-047D-8553-C555-ED05BF27C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13674" y="4746170"/>
          <a:ext cx="7205040" cy="3559630"/>
        </a:xfrm>
        <a:prstGeom prst="rect">
          <a:avLst/>
        </a:prstGeom>
      </xdr:spPr>
    </xdr:pic>
    <xdr:clientData/>
  </xdr:twoCellAnchor>
  <xdr:twoCellAnchor editAs="oneCell">
    <xdr:from>
      <xdr:col>1</xdr:col>
      <xdr:colOff>424543</xdr:colOff>
      <xdr:row>4</xdr:row>
      <xdr:rowOff>29505</xdr:rowOff>
    </xdr:from>
    <xdr:to>
      <xdr:col>9</xdr:col>
      <xdr:colOff>334591</xdr:colOff>
      <xdr:row>23</xdr:row>
      <xdr:rowOff>27890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8F610ABE-6831-C2B9-1E47-97D304F0B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73629" y="911248"/>
          <a:ext cx="6702733" cy="372129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264</xdr:row>
      <xdr:rowOff>0</xdr:rowOff>
    </xdr:from>
    <xdr:to>
      <xdr:col>8</xdr:col>
      <xdr:colOff>304800</xdr:colOff>
      <xdr:row>265</xdr:row>
      <xdr:rowOff>106680</xdr:rowOff>
    </xdr:to>
    <xdr:sp macro="" textlink="">
      <xdr:nvSpPr>
        <xdr:cNvPr id="24" name="AutoShape 6">
          <a:extLst>
            <a:ext uri="{FF2B5EF4-FFF2-40B4-BE49-F238E27FC236}">
              <a16:creationId xmlns:a16="http://schemas.microsoft.com/office/drawing/2014/main" id="{8E227A15-66B8-400A-B567-E4479EE794FC}"/>
            </a:ext>
          </a:extLst>
        </xdr:cNvPr>
        <xdr:cNvSpPr>
          <a:spLocks noChangeAspect="1" noChangeArrowheads="1"/>
        </xdr:cNvSpPr>
      </xdr:nvSpPr>
      <xdr:spPr bwMode="auto">
        <a:xfrm>
          <a:off x="6827520" y="33185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266</xdr:row>
      <xdr:rowOff>0</xdr:rowOff>
    </xdr:from>
    <xdr:to>
      <xdr:col>1</xdr:col>
      <xdr:colOff>304800</xdr:colOff>
      <xdr:row>267</xdr:row>
      <xdr:rowOff>106680</xdr:rowOff>
    </xdr:to>
    <xdr:sp macro="" textlink="">
      <xdr:nvSpPr>
        <xdr:cNvPr id="26" name="AutoShape 7">
          <a:extLst>
            <a:ext uri="{FF2B5EF4-FFF2-40B4-BE49-F238E27FC236}">
              <a16:creationId xmlns:a16="http://schemas.microsoft.com/office/drawing/2014/main" id="{3F6DC375-DEF0-4A45-80C3-3FC70B5F4047}"/>
            </a:ext>
          </a:extLst>
        </xdr:cNvPr>
        <xdr:cNvSpPr>
          <a:spLocks noChangeAspect="1" noChangeArrowheads="1"/>
        </xdr:cNvSpPr>
      </xdr:nvSpPr>
      <xdr:spPr bwMode="auto">
        <a:xfrm>
          <a:off x="853440" y="335813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0</xdr:colOff>
      <xdr:row>282</xdr:row>
      <xdr:rowOff>0</xdr:rowOff>
    </xdr:from>
    <xdr:to>
      <xdr:col>2</xdr:col>
      <xdr:colOff>304800</xdr:colOff>
      <xdr:row>283</xdr:row>
      <xdr:rowOff>106680</xdr:rowOff>
    </xdr:to>
    <xdr:sp macro="" textlink="">
      <xdr:nvSpPr>
        <xdr:cNvPr id="28" name="AutoShape 8">
          <a:extLst>
            <a:ext uri="{FF2B5EF4-FFF2-40B4-BE49-F238E27FC236}">
              <a16:creationId xmlns:a16="http://schemas.microsoft.com/office/drawing/2014/main" id="{5DFB211D-C4C2-4A04-95F7-FD6614B9B44D}"/>
            </a:ext>
          </a:extLst>
        </xdr:cNvPr>
        <xdr:cNvSpPr>
          <a:spLocks noChangeAspect="1" noChangeArrowheads="1"/>
        </xdr:cNvSpPr>
      </xdr:nvSpPr>
      <xdr:spPr bwMode="auto">
        <a:xfrm>
          <a:off x="1706880" y="367512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374467</xdr:colOff>
      <xdr:row>53</xdr:row>
      <xdr:rowOff>126387</xdr:rowOff>
    </xdr:from>
    <xdr:to>
      <xdr:col>10</xdr:col>
      <xdr:colOff>261255</xdr:colOff>
      <xdr:row>73</xdr:row>
      <xdr:rowOff>174171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EAE4199F-6CD1-F991-BD23-D120E32C8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3553" y="10609330"/>
          <a:ext cx="7528559" cy="3966641"/>
        </a:xfrm>
        <a:prstGeom prst="rect">
          <a:avLst/>
        </a:prstGeom>
      </xdr:spPr>
    </xdr:pic>
    <xdr:clientData/>
  </xdr:twoCellAnchor>
  <xdr:twoCellAnchor editAs="oneCell">
    <xdr:from>
      <xdr:col>2</xdr:col>
      <xdr:colOff>97973</xdr:colOff>
      <xdr:row>28</xdr:row>
      <xdr:rowOff>43543</xdr:rowOff>
    </xdr:from>
    <xdr:to>
      <xdr:col>10</xdr:col>
      <xdr:colOff>76715</xdr:colOff>
      <xdr:row>48</xdr:row>
      <xdr:rowOff>96114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D1B32DF-852F-8084-A99B-86F04AD73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96144" y="5627914"/>
          <a:ext cx="6771428" cy="3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348344</xdr:colOff>
      <xdr:row>5</xdr:row>
      <xdr:rowOff>119741</xdr:rowOff>
    </xdr:from>
    <xdr:to>
      <xdr:col>9</xdr:col>
      <xdr:colOff>185696</xdr:colOff>
      <xdr:row>25</xdr:row>
      <xdr:rowOff>172313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7F214CC5-32D0-7227-28EE-E8ACE1123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46515" y="1197427"/>
          <a:ext cx="5780952" cy="3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424541</xdr:colOff>
      <xdr:row>78</xdr:row>
      <xdr:rowOff>10886</xdr:rowOff>
    </xdr:from>
    <xdr:to>
      <xdr:col>9</xdr:col>
      <xdr:colOff>403284</xdr:colOff>
      <xdr:row>98</xdr:row>
      <xdr:rowOff>63458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6B0A4A02-A891-FD1B-619A-F6DF2CEDF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3627" y="15392400"/>
          <a:ext cx="6771428" cy="3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337458</xdr:colOff>
      <xdr:row>100</xdr:row>
      <xdr:rowOff>97971</xdr:rowOff>
    </xdr:from>
    <xdr:to>
      <xdr:col>9</xdr:col>
      <xdr:colOff>316201</xdr:colOff>
      <xdr:row>120</xdr:row>
      <xdr:rowOff>150543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73E8CE54-1DE8-72B3-29D9-5ABB9AF1F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86544" y="19790228"/>
          <a:ext cx="6771428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816429</xdr:colOff>
      <xdr:row>145</xdr:row>
      <xdr:rowOff>152400</xdr:rowOff>
    </xdr:from>
    <xdr:to>
      <xdr:col>13</xdr:col>
      <xdr:colOff>467661</xdr:colOff>
      <xdr:row>167</xdr:row>
      <xdr:rowOff>54428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C0F5A0E-9C69-FC54-2A30-A2EC631AC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16429" y="28662086"/>
          <a:ext cx="10689346" cy="4212771"/>
        </a:xfrm>
        <a:prstGeom prst="rect">
          <a:avLst/>
        </a:prstGeom>
      </xdr:spPr>
    </xdr:pic>
    <xdr:clientData/>
  </xdr:twoCellAnchor>
  <xdr:twoCellAnchor editAs="oneCell">
    <xdr:from>
      <xdr:col>1</xdr:col>
      <xdr:colOff>87086</xdr:colOff>
      <xdr:row>120</xdr:row>
      <xdr:rowOff>141516</xdr:rowOff>
    </xdr:from>
    <xdr:to>
      <xdr:col>11</xdr:col>
      <xdr:colOff>379505</xdr:colOff>
      <xdr:row>142</xdr:row>
      <xdr:rowOff>22358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B837A04-FE31-5617-8D42-210BBAE24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172" y="23752630"/>
          <a:ext cx="8783276" cy="41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10886</xdr:colOff>
      <xdr:row>176</xdr:row>
      <xdr:rowOff>10887</xdr:rowOff>
    </xdr:from>
    <xdr:to>
      <xdr:col>8</xdr:col>
      <xdr:colOff>500743</xdr:colOff>
      <xdr:row>196</xdr:row>
      <xdr:rowOff>62392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9F94143A-F936-CC52-C92E-66DD5A2E5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9972" y="34692773"/>
          <a:ext cx="6433457" cy="3970362"/>
        </a:xfrm>
        <a:prstGeom prst="rect">
          <a:avLst/>
        </a:prstGeom>
      </xdr:spPr>
    </xdr:pic>
    <xdr:clientData/>
  </xdr:twoCellAnchor>
  <xdr:twoCellAnchor editAs="oneCell">
    <xdr:from>
      <xdr:col>1</xdr:col>
      <xdr:colOff>141514</xdr:colOff>
      <xdr:row>199</xdr:row>
      <xdr:rowOff>43544</xdr:rowOff>
    </xdr:from>
    <xdr:to>
      <xdr:col>9</xdr:col>
      <xdr:colOff>163287</xdr:colOff>
      <xdr:row>220</xdr:row>
      <xdr:rowOff>134238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5DDAB29F-6681-879B-7CD9-F9D0B9BC3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0600" y="39232115"/>
          <a:ext cx="6814458" cy="4205494"/>
        </a:xfrm>
        <a:prstGeom prst="rect">
          <a:avLst/>
        </a:prstGeom>
      </xdr:spPr>
    </xdr:pic>
    <xdr:clientData/>
  </xdr:twoCellAnchor>
  <xdr:twoCellAnchor editAs="oneCell">
    <xdr:from>
      <xdr:col>1</xdr:col>
      <xdr:colOff>576942</xdr:colOff>
      <xdr:row>222</xdr:row>
      <xdr:rowOff>97972</xdr:rowOff>
    </xdr:from>
    <xdr:to>
      <xdr:col>8</xdr:col>
      <xdr:colOff>642257</xdr:colOff>
      <xdr:row>241</xdr:row>
      <xdr:rowOff>83417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4F02E2C-1291-FE57-DC80-330420198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26028" y="43793229"/>
          <a:ext cx="6008915" cy="3708359"/>
        </a:xfrm>
        <a:prstGeom prst="rect">
          <a:avLst/>
        </a:prstGeom>
      </xdr:spPr>
    </xdr:pic>
    <xdr:clientData/>
  </xdr:twoCellAnchor>
  <xdr:twoCellAnchor editAs="oneCell">
    <xdr:from>
      <xdr:col>1</xdr:col>
      <xdr:colOff>206828</xdr:colOff>
      <xdr:row>250</xdr:row>
      <xdr:rowOff>-1</xdr:rowOff>
    </xdr:from>
    <xdr:to>
      <xdr:col>11</xdr:col>
      <xdr:colOff>49304</xdr:colOff>
      <xdr:row>276</xdr:row>
      <xdr:rowOff>48342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B2530948-AC39-D1F4-D9CD-CCA452621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55914" y="49279628"/>
          <a:ext cx="8333333" cy="5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696686</xdr:colOff>
      <xdr:row>174</xdr:row>
      <xdr:rowOff>141515</xdr:rowOff>
    </xdr:from>
    <xdr:to>
      <xdr:col>18</xdr:col>
      <xdr:colOff>478971</xdr:colOff>
      <xdr:row>192</xdr:row>
      <xdr:rowOff>148233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9097D835-9EED-42DA-2702-22DDABD6F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036629" y="34431515"/>
          <a:ext cx="5725885" cy="3533689"/>
        </a:xfrm>
        <a:prstGeom prst="rect">
          <a:avLst/>
        </a:prstGeom>
      </xdr:spPr>
    </xdr:pic>
    <xdr:clientData/>
  </xdr:twoCellAnchor>
  <xdr:twoCellAnchor editAs="oneCell">
    <xdr:from>
      <xdr:col>11</xdr:col>
      <xdr:colOff>468087</xdr:colOff>
      <xdr:row>198</xdr:row>
      <xdr:rowOff>141514</xdr:rowOff>
    </xdr:from>
    <xdr:to>
      <xdr:col>17</xdr:col>
      <xdr:colOff>751115</xdr:colOff>
      <xdr:row>215</xdr:row>
      <xdr:rowOff>129198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28E1E057-1528-3921-D51C-A8F417533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808030" y="39134143"/>
          <a:ext cx="5377542" cy="3318712"/>
        </a:xfrm>
        <a:prstGeom prst="rect">
          <a:avLst/>
        </a:prstGeom>
      </xdr:spPr>
    </xdr:pic>
    <xdr:clientData/>
  </xdr:twoCellAnchor>
  <xdr:twoCellAnchor editAs="oneCell">
    <xdr:from>
      <xdr:col>10</xdr:col>
      <xdr:colOff>794659</xdr:colOff>
      <xdr:row>221</xdr:row>
      <xdr:rowOff>163287</xdr:rowOff>
    </xdr:from>
    <xdr:to>
      <xdr:col>17</xdr:col>
      <xdr:colOff>261259</xdr:colOff>
      <xdr:row>238</xdr:row>
      <xdr:rowOff>171124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DF152AF3-0D08-F56E-C23B-C56ACCBB4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85516" y="43662601"/>
          <a:ext cx="5410200" cy="3338866"/>
        </a:xfrm>
        <a:prstGeom prst="rect">
          <a:avLst/>
        </a:prstGeom>
      </xdr:spPr>
    </xdr:pic>
    <xdr:clientData/>
  </xdr:twoCellAnchor>
  <xdr:twoCellAnchor editAs="oneCell">
    <xdr:from>
      <xdr:col>12</xdr:col>
      <xdr:colOff>261256</xdr:colOff>
      <xdr:row>249</xdr:row>
      <xdr:rowOff>54428</xdr:rowOff>
    </xdr:from>
    <xdr:to>
      <xdr:col>20</xdr:col>
      <xdr:colOff>544286</xdr:colOff>
      <xdr:row>271</xdr:row>
      <xdr:rowOff>110412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8322F1F8-C4A5-9495-DE68-45C8B71DD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450285" y="49138114"/>
          <a:ext cx="7075715" cy="436672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21772</xdr:colOff>
      <xdr:row>21</xdr:row>
      <xdr:rowOff>52918</xdr:rowOff>
    </xdr:from>
    <xdr:to>
      <xdr:col>20</xdr:col>
      <xdr:colOff>6591</xdr:colOff>
      <xdr:row>35</xdr:row>
      <xdr:rowOff>119743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88EECD8-A12C-4486-B618-EBD1DED9B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143" y="4298347"/>
          <a:ext cx="3381162" cy="285356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220</xdr:row>
      <xdr:rowOff>0</xdr:rowOff>
    </xdr:from>
    <xdr:to>
      <xdr:col>8</xdr:col>
      <xdr:colOff>304800</xdr:colOff>
      <xdr:row>221</xdr:row>
      <xdr:rowOff>106679</xdr:rowOff>
    </xdr:to>
    <xdr:sp macro="" textlink="">
      <xdr:nvSpPr>
        <xdr:cNvPr id="2" name="AutoShape 6">
          <a:extLst>
            <a:ext uri="{FF2B5EF4-FFF2-40B4-BE49-F238E27FC236}">
              <a16:creationId xmlns:a16="http://schemas.microsoft.com/office/drawing/2014/main" id="{FAEA61CE-1389-489F-8BFB-9AF704DEB21D}"/>
            </a:ext>
          </a:extLst>
        </xdr:cNvPr>
        <xdr:cNvSpPr>
          <a:spLocks noChangeAspect="1" noChangeArrowheads="1"/>
        </xdr:cNvSpPr>
      </xdr:nvSpPr>
      <xdr:spPr bwMode="auto">
        <a:xfrm>
          <a:off x="6827520" y="526008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222</xdr:row>
      <xdr:rowOff>0</xdr:rowOff>
    </xdr:from>
    <xdr:to>
      <xdr:col>1</xdr:col>
      <xdr:colOff>304800</xdr:colOff>
      <xdr:row>223</xdr:row>
      <xdr:rowOff>106681</xdr:rowOff>
    </xdr:to>
    <xdr:sp macro="" textlink="">
      <xdr:nvSpPr>
        <xdr:cNvPr id="3" name="AutoShape 7">
          <a:extLst>
            <a:ext uri="{FF2B5EF4-FFF2-40B4-BE49-F238E27FC236}">
              <a16:creationId xmlns:a16="http://schemas.microsoft.com/office/drawing/2014/main" id="{3DB2CCBD-6C04-4FF9-B459-B97C06B12A8E}"/>
            </a:ext>
          </a:extLst>
        </xdr:cNvPr>
        <xdr:cNvSpPr>
          <a:spLocks noChangeAspect="1" noChangeArrowheads="1"/>
        </xdr:cNvSpPr>
      </xdr:nvSpPr>
      <xdr:spPr bwMode="auto">
        <a:xfrm>
          <a:off x="853440" y="52997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0</xdr:colOff>
      <xdr:row>238</xdr:row>
      <xdr:rowOff>0</xdr:rowOff>
    </xdr:from>
    <xdr:to>
      <xdr:col>2</xdr:col>
      <xdr:colOff>304800</xdr:colOff>
      <xdr:row>239</xdr:row>
      <xdr:rowOff>106680</xdr:rowOff>
    </xdr:to>
    <xdr:sp macro="" textlink="">
      <xdr:nvSpPr>
        <xdr:cNvPr id="4" name="AutoShape 8">
          <a:extLst>
            <a:ext uri="{FF2B5EF4-FFF2-40B4-BE49-F238E27FC236}">
              <a16:creationId xmlns:a16="http://schemas.microsoft.com/office/drawing/2014/main" id="{EF1BD77F-4413-46AB-8FAA-D78E11016E7B}"/>
            </a:ext>
          </a:extLst>
        </xdr:cNvPr>
        <xdr:cNvSpPr>
          <a:spLocks noChangeAspect="1" noChangeArrowheads="1"/>
        </xdr:cNvSpPr>
      </xdr:nvSpPr>
      <xdr:spPr bwMode="auto">
        <a:xfrm>
          <a:off x="1706880" y="561670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8</xdr:row>
      <xdr:rowOff>0</xdr:rowOff>
    </xdr:from>
    <xdr:to>
      <xdr:col>9</xdr:col>
      <xdr:colOff>337458</xdr:colOff>
      <xdr:row>28</xdr:row>
      <xdr:rowOff>52572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D343A34-7E0B-5DAC-2D6D-482EFC390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7257" y="1665514"/>
          <a:ext cx="5431972" cy="3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740228</xdr:colOff>
      <xdr:row>31</xdr:row>
      <xdr:rowOff>0</xdr:rowOff>
    </xdr:from>
    <xdr:to>
      <xdr:col>9</xdr:col>
      <xdr:colOff>239487</xdr:colOff>
      <xdr:row>49</xdr:row>
      <xdr:rowOff>157102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65918BF3-38B1-1AE8-8B1F-571268017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38399" y="6172200"/>
          <a:ext cx="5442859" cy="3684073"/>
        </a:xfrm>
        <a:prstGeom prst="rect">
          <a:avLst/>
        </a:prstGeom>
      </xdr:spPr>
    </xdr:pic>
    <xdr:clientData/>
  </xdr:twoCellAnchor>
  <xdr:twoCellAnchor editAs="oneCell">
    <xdr:from>
      <xdr:col>1</xdr:col>
      <xdr:colOff>511628</xdr:colOff>
      <xdr:row>75</xdr:row>
      <xdr:rowOff>163285</xdr:rowOff>
    </xdr:from>
    <xdr:to>
      <xdr:col>9</xdr:col>
      <xdr:colOff>185610</xdr:colOff>
      <xdr:row>96</xdr:row>
      <xdr:rowOff>19914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6BBB37B6-49A1-119C-1A6C-2C4C5BC90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0714" y="14956971"/>
          <a:ext cx="6466667" cy="3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609599</xdr:colOff>
      <xdr:row>53</xdr:row>
      <xdr:rowOff>10886</xdr:rowOff>
    </xdr:from>
    <xdr:to>
      <xdr:col>12</xdr:col>
      <xdr:colOff>738827</xdr:colOff>
      <xdr:row>74</xdr:row>
      <xdr:rowOff>59092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1BAC25E0-B617-FFE4-BD12-A6F9321F5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8685" y="10493829"/>
          <a:ext cx="9469171" cy="4163006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100</xdr:row>
      <xdr:rowOff>0</xdr:rowOff>
    </xdr:from>
    <xdr:to>
      <xdr:col>9</xdr:col>
      <xdr:colOff>685799</xdr:colOff>
      <xdr:row>122</xdr:row>
      <xdr:rowOff>99948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3EA4F24A-821C-0946-C67B-7A9163881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9085" y="19692257"/>
          <a:ext cx="7478485" cy="4410691"/>
        </a:xfrm>
        <a:prstGeom prst="rect">
          <a:avLst/>
        </a:prstGeom>
      </xdr:spPr>
    </xdr:pic>
    <xdr:clientData/>
  </xdr:twoCellAnchor>
  <xdr:twoCellAnchor editAs="oneCell">
    <xdr:from>
      <xdr:col>1</xdr:col>
      <xdr:colOff>185057</xdr:colOff>
      <xdr:row>131</xdr:row>
      <xdr:rowOff>32657</xdr:rowOff>
    </xdr:from>
    <xdr:to>
      <xdr:col>9</xdr:col>
      <xdr:colOff>217715</xdr:colOff>
      <xdr:row>151</xdr:row>
      <xdr:rowOff>14914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747924C2-DCA2-F02B-FB01-0C8F90A92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34143" y="25897114"/>
          <a:ext cx="6825343" cy="39011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1</xdr:col>
      <xdr:colOff>304800</xdr:colOff>
      <xdr:row>210</xdr:row>
      <xdr:rowOff>106680</xdr:rowOff>
    </xdr:to>
    <xdr:sp macro="" textlink="">
      <xdr:nvSpPr>
        <xdr:cNvPr id="10241" name="AutoShape 1">
          <a:extLst>
            <a:ext uri="{FF2B5EF4-FFF2-40B4-BE49-F238E27FC236}">
              <a16:creationId xmlns:a16="http://schemas.microsoft.com/office/drawing/2014/main" id="{ABA6D29B-5E52-2829-BE26-AF6C506D3614}"/>
            </a:ext>
          </a:extLst>
        </xdr:cNvPr>
        <xdr:cNvSpPr>
          <a:spLocks noChangeAspect="1" noChangeArrowheads="1"/>
        </xdr:cNvSpPr>
      </xdr:nvSpPr>
      <xdr:spPr bwMode="auto">
        <a:xfrm>
          <a:off x="853440" y="417042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337457</xdr:colOff>
      <xdr:row>208</xdr:row>
      <xdr:rowOff>87085</xdr:rowOff>
    </xdr:from>
    <xdr:to>
      <xdr:col>8</xdr:col>
      <xdr:colOff>566057</xdr:colOff>
      <xdr:row>225</xdr:row>
      <xdr:rowOff>157184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44FBABCD-8D48-FD2A-4708-39B0A959E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6543" y="41137114"/>
          <a:ext cx="6172200" cy="3401127"/>
        </a:xfrm>
        <a:prstGeom prst="rect">
          <a:avLst/>
        </a:prstGeom>
      </xdr:spPr>
    </xdr:pic>
    <xdr:clientData/>
  </xdr:twoCellAnchor>
  <xdr:twoCellAnchor editAs="oneCell">
    <xdr:from>
      <xdr:col>11</xdr:col>
      <xdr:colOff>522515</xdr:colOff>
      <xdr:row>130</xdr:row>
      <xdr:rowOff>117297</xdr:rowOff>
    </xdr:from>
    <xdr:to>
      <xdr:col>19</xdr:col>
      <xdr:colOff>333435</xdr:colOff>
      <xdr:row>151</xdr:row>
      <xdr:rowOff>64827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FFBE37F5-DE75-A26A-BD63-4520AF5AD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62458" y="25785811"/>
          <a:ext cx="6603606" cy="4062330"/>
        </a:xfrm>
        <a:prstGeom prst="rect">
          <a:avLst/>
        </a:prstGeom>
      </xdr:spPr>
    </xdr:pic>
    <xdr:clientData/>
  </xdr:twoCellAnchor>
  <xdr:twoCellAnchor editAs="oneCell">
    <xdr:from>
      <xdr:col>10</xdr:col>
      <xdr:colOff>304799</xdr:colOff>
      <xdr:row>206</xdr:row>
      <xdr:rowOff>23259</xdr:rowOff>
    </xdr:from>
    <xdr:to>
      <xdr:col>17</xdr:col>
      <xdr:colOff>809665</xdr:colOff>
      <xdr:row>226</xdr:row>
      <xdr:rowOff>93396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8AEF1BD6-D7DB-3B59-C5D4-226C52118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795656" y="40681402"/>
          <a:ext cx="6448466" cy="3988994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533401</xdr:colOff>
      <xdr:row>155</xdr:row>
      <xdr:rowOff>185057</xdr:rowOff>
    </xdr:from>
    <xdr:to>
      <xdr:col>9</xdr:col>
      <xdr:colOff>521627</xdr:colOff>
      <xdr:row>179</xdr:row>
      <xdr:rowOff>185057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DFFD1DD9-C450-5ED9-F698-5263B8B4B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3401" y="30752143"/>
          <a:ext cx="7629997" cy="4702628"/>
        </a:xfrm>
        <a:prstGeom prst="rect">
          <a:avLst/>
        </a:prstGeom>
      </xdr:spPr>
    </xdr:pic>
    <xdr:clientData/>
  </xdr:twoCellAnchor>
  <xdr:twoCellAnchor editAs="oneCell">
    <xdr:from>
      <xdr:col>0</xdr:col>
      <xdr:colOff>718459</xdr:colOff>
      <xdr:row>180</xdr:row>
      <xdr:rowOff>119744</xdr:rowOff>
    </xdr:from>
    <xdr:to>
      <xdr:col>10</xdr:col>
      <xdr:colOff>43544</xdr:colOff>
      <xdr:row>199</xdr:row>
      <xdr:rowOff>99174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BFF3441A-C9ED-6D6B-524B-EA1DA2911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8459" y="35585401"/>
          <a:ext cx="7815942" cy="370234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157</xdr:row>
      <xdr:rowOff>0</xdr:rowOff>
    </xdr:from>
    <xdr:to>
      <xdr:col>11</xdr:col>
      <xdr:colOff>304800</xdr:colOff>
      <xdr:row>158</xdr:row>
      <xdr:rowOff>106680</xdr:rowOff>
    </xdr:to>
    <xdr:sp macro="" textlink="">
      <xdr:nvSpPr>
        <xdr:cNvPr id="10244" name="AutoShape 4">
          <a:extLst>
            <a:ext uri="{FF2B5EF4-FFF2-40B4-BE49-F238E27FC236}">
              <a16:creationId xmlns:a16="http://schemas.microsoft.com/office/drawing/2014/main" id="{8056E1A7-2495-54EC-9CCA-6F67FA1D4F32}"/>
            </a:ext>
          </a:extLst>
        </xdr:cNvPr>
        <xdr:cNvSpPr>
          <a:spLocks noChangeAspect="1" noChangeArrowheads="1"/>
        </xdr:cNvSpPr>
      </xdr:nvSpPr>
      <xdr:spPr bwMode="auto">
        <a:xfrm>
          <a:off x="9387840" y="313029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</xdr:col>
      <xdr:colOff>0</xdr:colOff>
      <xdr:row>157</xdr:row>
      <xdr:rowOff>0</xdr:rowOff>
    </xdr:from>
    <xdr:to>
      <xdr:col>11</xdr:col>
      <xdr:colOff>304800</xdr:colOff>
      <xdr:row>158</xdr:row>
      <xdr:rowOff>106680</xdr:rowOff>
    </xdr:to>
    <xdr:sp macro="" textlink="">
      <xdr:nvSpPr>
        <xdr:cNvPr id="10246" name="AutoShape 6">
          <a:extLst>
            <a:ext uri="{FF2B5EF4-FFF2-40B4-BE49-F238E27FC236}">
              <a16:creationId xmlns:a16="http://schemas.microsoft.com/office/drawing/2014/main" id="{79D4B62E-EEBD-2C7D-EBF7-5AF026CB089A}"/>
            </a:ext>
          </a:extLst>
        </xdr:cNvPr>
        <xdr:cNvSpPr>
          <a:spLocks noChangeAspect="1" noChangeArrowheads="1"/>
        </xdr:cNvSpPr>
      </xdr:nvSpPr>
      <xdr:spPr bwMode="auto">
        <a:xfrm>
          <a:off x="9387840" y="313029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</xdr:col>
      <xdr:colOff>381000</xdr:colOff>
      <xdr:row>154</xdr:row>
      <xdr:rowOff>171692</xdr:rowOff>
    </xdr:from>
    <xdr:to>
      <xdr:col>18</xdr:col>
      <xdr:colOff>544362</xdr:colOff>
      <xdr:row>173</xdr:row>
      <xdr:rowOff>188657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B42A410C-84E0-F591-D5DF-352EBDFB5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20943" y="30542835"/>
          <a:ext cx="6106962" cy="3739879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</xdr:colOff>
      <xdr:row>180</xdr:row>
      <xdr:rowOff>107700</xdr:rowOff>
    </xdr:from>
    <xdr:to>
      <xdr:col>17</xdr:col>
      <xdr:colOff>816494</xdr:colOff>
      <xdr:row>199</xdr:row>
      <xdr:rowOff>68927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B66044C-3B31-23CD-05B8-C99BF2AB8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350828" y="35573357"/>
          <a:ext cx="5900123" cy="368414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28D9B6-FAAD-B446-B8DF-1B6D9A0F865E}">
  <sheetPr codeName="Hoja1"/>
  <dimension ref="B2:T226"/>
  <sheetViews>
    <sheetView showGridLines="0" topLeftCell="A156" zoomScaleNormal="100" workbookViewId="0">
      <selection activeCell="K13" sqref="K13"/>
    </sheetView>
  </sheetViews>
  <sheetFormatPr baseColWidth="10" defaultColWidth="10.796875" defaultRowHeight="15"/>
  <cols>
    <col min="1" max="1" width="5.796875" style="1" customWidth="1"/>
    <col min="2" max="16384" width="10.796875" style="1"/>
  </cols>
  <sheetData>
    <row r="2" spans="2:15" ht="23.4">
      <c r="B2" s="57" t="s">
        <v>314</v>
      </c>
    </row>
    <row r="4" spans="2:15" ht="17.399999999999999">
      <c r="B4" s="2" t="s">
        <v>0</v>
      </c>
    </row>
    <row r="5" spans="2:15">
      <c r="B5" s="10" t="s">
        <v>142</v>
      </c>
    </row>
    <row r="7" spans="2:15">
      <c r="B7" s="3" t="s">
        <v>138</v>
      </c>
      <c r="J7" s="3" t="s">
        <v>137</v>
      </c>
    </row>
    <row r="8" spans="2:15">
      <c r="B8" s="10" t="s">
        <v>139</v>
      </c>
      <c r="J8" s="10" t="s">
        <v>140</v>
      </c>
    </row>
    <row r="9" spans="2:15">
      <c r="B9" s="10"/>
    </row>
    <row r="10" spans="2:15">
      <c r="B10" s="8" t="s">
        <v>141</v>
      </c>
      <c r="C10" s="8" t="s">
        <v>136</v>
      </c>
      <c r="D10" s="8" t="s">
        <v>2</v>
      </c>
      <c r="J10" s="8" t="s">
        <v>141</v>
      </c>
      <c r="K10" s="8" t="s">
        <v>136</v>
      </c>
      <c r="L10" s="8" t="s">
        <v>2</v>
      </c>
      <c r="N10" s="6"/>
      <c r="O10" s="16"/>
    </row>
    <row r="11" spans="2:15" ht="16.05" customHeight="1">
      <c r="B11" s="11">
        <v>44469</v>
      </c>
      <c r="C11" s="12">
        <v>14304</v>
      </c>
      <c r="D11" s="13">
        <f>C11/C$16</f>
        <v>0.1797188124285409</v>
      </c>
      <c r="J11" s="11">
        <v>45107</v>
      </c>
      <c r="K11" s="12">
        <v>90059</v>
      </c>
      <c r="L11" s="13">
        <f>K11/K$13</f>
        <v>0.49465300854090571</v>
      </c>
      <c r="N11" s="6"/>
      <c r="O11" s="16"/>
    </row>
    <row r="12" spans="2:15">
      <c r="B12" s="11">
        <v>44561</v>
      </c>
      <c r="C12" s="12">
        <v>14665</v>
      </c>
      <c r="D12" s="13">
        <f t="shared" ref="D12:D15" si="0">C12/C$16</f>
        <v>0.18425450113706324</v>
      </c>
      <c r="J12" s="11">
        <v>45199</v>
      </c>
      <c r="K12" s="12">
        <v>92006</v>
      </c>
      <c r="L12" s="13">
        <f>K12/K$13</f>
        <v>0.50534699145909423</v>
      </c>
    </row>
    <row r="13" spans="2:15">
      <c r="B13" s="11">
        <v>44651</v>
      </c>
      <c r="C13" s="12">
        <v>15630</v>
      </c>
      <c r="D13" s="13">
        <f t="shared" si="0"/>
        <v>0.19637898757397193</v>
      </c>
      <c r="J13" s="61" t="s">
        <v>3</v>
      </c>
      <c r="K13" s="14">
        <f>SUM(K11:K12)</f>
        <v>182065</v>
      </c>
      <c r="L13" s="62">
        <v>1</v>
      </c>
    </row>
    <row r="14" spans="2:15">
      <c r="B14" s="11">
        <v>44742</v>
      </c>
      <c r="C14" s="12">
        <v>16862</v>
      </c>
      <c r="D14" s="13">
        <f t="shared" si="0"/>
        <v>0.21185812466233619</v>
      </c>
    </row>
    <row r="15" spans="2:15">
      <c r="B15" s="11">
        <v>44834</v>
      </c>
      <c r="C15" s="12">
        <v>18130</v>
      </c>
      <c r="D15" s="13">
        <f t="shared" si="0"/>
        <v>0.22778957419808774</v>
      </c>
    </row>
    <row r="16" spans="2:15">
      <c r="B16" s="61" t="s">
        <v>3</v>
      </c>
      <c r="C16" s="14">
        <f>SUM(C11:C15)</f>
        <v>79591</v>
      </c>
      <c r="D16" s="62">
        <v>1</v>
      </c>
    </row>
    <row r="19" spans="2:9" ht="17.399999999999999">
      <c r="B19" s="2" t="s">
        <v>6</v>
      </c>
    </row>
    <row r="20" spans="2:9">
      <c r="B20" s="9" t="s">
        <v>7</v>
      </c>
    </row>
    <row r="31" spans="2:9" ht="17.399999999999999">
      <c r="B31" s="15" t="s">
        <v>24</v>
      </c>
      <c r="H31" s="6"/>
      <c r="I31" s="16"/>
    </row>
    <row r="32" spans="2:9">
      <c r="B32" s="10" t="s">
        <v>8</v>
      </c>
      <c r="H32" s="6"/>
      <c r="I32" s="16"/>
    </row>
    <row r="33" spans="2:12">
      <c r="H33" s="6"/>
      <c r="I33" s="16"/>
    </row>
    <row r="34" spans="2:12" ht="41.4">
      <c r="B34" s="194" t="s">
        <v>9</v>
      </c>
      <c r="C34" s="195"/>
      <c r="D34" s="17" t="s">
        <v>10</v>
      </c>
      <c r="E34" s="17" t="s">
        <v>11</v>
      </c>
      <c r="F34" s="17" t="s">
        <v>12</v>
      </c>
      <c r="H34" s="6"/>
    </row>
    <row r="35" spans="2:12">
      <c r="B35" s="29" t="s">
        <v>314</v>
      </c>
      <c r="C35" s="18"/>
      <c r="D35" s="19"/>
      <c r="E35" s="19" t="s">
        <v>320</v>
      </c>
      <c r="F35" s="19"/>
      <c r="H35" s="6"/>
      <c r="I35" s="16"/>
    </row>
    <row r="36" spans="2:12">
      <c r="B36" s="29" t="s">
        <v>315</v>
      </c>
      <c r="C36" s="18"/>
      <c r="D36" s="19" t="s">
        <v>320</v>
      </c>
      <c r="E36" s="19" t="s">
        <v>320</v>
      </c>
      <c r="F36" s="19" t="s">
        <v>320</v>
      </c>
      <c r="H36" s="6"/>
      <c r="I36" s="16"/>
    </row>
    <row r="37" spans="2:12">
      <c r="H37" s="6"/>
      <c r="I37" s="16"/>
    </row>
    <row r="38" spans="2:12">
      <c r="H38" s="6"/>
      <c r="I38" s="16"/>
    </row>
    <row r="39" spans="2:12" ht="17.399999999999999">
      <c r="B39" s="15" t="s">
        <v>25</v>
      </c>
      <c r="C39" s="20"/>
      <c r="D39" s="20"/>
      <c r="E39" s="20"/>
      <c r="F39" s="20"/>
      <c r="G39" s="20"/>
      <c r="H39" s="20"/>
      <c r="I39" s="20"/>
      <c r="J39" s="20"/>
      <c r="K39" s="20"/>
      <c r="L39" s="20"/>
    </row>
    <row r="40" spans="2:12">
      <c r="B40" s="9" t="s">
        <v>143</v>
      </c>
      <c r="C40" s="20"/>
      <c r="D40" s="20"/>
      <c r="E40" s="20"/>
      <c r="F40" s="20"/>
      <c r="G40" s="20"/>
      <c r="H40" s="20"/>
      <c r="I40" s="20"/>
      <c r="J40" s="20"/>
      <c r="K40" s="20"/>
      <c r="L40" s="20"/>
    </row>
    <row r="41" spans="2:12"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</row>
    <row r="42" spans="2:12">
      <c r="B42" s="196" t="s">
        <v>5</v>
      </c>
      <c r="C42" s="197"/>
      <c r="D42" s="8" t="s">
        <v>13</v>
      </c>
      <c r="E42" s="8" t="s">
        <v>2</v>
      </c>
      <c r="F42" s="20"/>
      <c r="G42" s="20"/>
    </row>
    <row r="43" spans="2:12">
      <c r="B43" s="201" t="s">
        <v>14</v>
      </c>
      <c r="C43" s="202"/>
      <c r="D43" s="31">
        <v>78859</v>
      </c>
      <c r="E43" s="32">
        <f>D43/$D$45</f>
        <v>0.99080298023645885</v>
      </c>
      <c r="F43" s="20"/>
      <c r="G43" s="21"/>
      <c r="H43" s="6"/>
    </row>
    <row r="44" spans="2:12">
      <c r="B44" s="201" t="s">
        <v>15</v>
      </c>
      <c r="C44" s="202"/>
      <c r="D44" s="38">
        <v>732</v>
      </c>
      <c r="E44" s="39">
        <f>D44/$D$45</f>
        <v>9.1970197635411043E-3</v>
      </c>
      <c r="F44" s="20"/>
      <c r="G44" s="21"/>
      <c r="H44" s="6"/>
    </row>
    <row r="45" spans="2:12">
      <c r="B45" s="200" t="s">
        <v>3</v>
      </c>
      <c r="C45" s="200"/>
      <c r="D45" s="35">
        <f>SUM(D43:D44)</f>
        <v>79591</v>
      </c>
      <c r="E45" s="40">
        <f>SUM(E43:E44)</f>
        <v>1</v>
      </c>
      <c r="F45" s="20"/>
      <c r="G45" s="20"/>
    </row>
    <row r="46" spans="2:12">
      <c r="B46" s="22"/>
      <c r="C46" s="22"/>
      <c r="D46" s="23"/>
      <c r="E46" s="24"/>
      <c r="F46" s="20"/>
      <c r="G46" s="20"/>
    </row>
    <row r="47" spans="2:12">
      <c r="B47" s="9" t="s">
        <v>148</v>
      </c>
      <c r="C47" s="22"/>
      <c r="D47" s="23"/>
      <c r="E47" s="24"/>
      <c r="F47" s="20"/>
      <c r="G47" s="20"/>
    </row>
    <row r="48" spans="2:12">
      <c r="B48" s="22"/>
      <c r="C48" s="22"/>
      <c r="D48" s="23"/>
      <c r="E48" s="24"/>
      <c r="F48" s="20"/>
      <c r="G48" s="20"/>
    </row>
    <row r="49" spans="2:19">
      <c r="B49" s="203" t="s">
        <v>5</v>
      </c>
      <c r="C49" s="204"/>
      <c r="D49" s="207">
        <v>44469</v>
      </c>
      <c r="E49" s="197"/>
      <c r="F49" s="207">
        <v>44561</v>
      </c>
      <c r="G49" s="197"/>
      <c r="H49" s="207">
        <v>44651</v>
      </c>
      <c r="I49" s="197"/>
      <c r="J49" s="207">
        <v>44742</v>
      </c>
      <c r="K49" s="197"/>
      <c r="L49" s="207">
        <v>44834</v>
      </c>
      <c r="M49" s="197"/>
      <c r="O49" s="16"/>
      <c r="P49" s="16"/>
      <c r="Q49" s="16"/>
      <c r="R49" s="16"/>
      <c r="S49" s="16"/>
    </row>
    <row r="50" spans="2:19">
      <c r="B50" s="205"/>
      <c r="C50" s="206"/>
      <c r="D50" s="8" t="s">
        <v>13</v>
      </c>
      <c r="E50" s="8" t="s">
        <v>2</v>
      </c>
      <c r="F50" s="8" t="s">
        <v>13</v>
      </c>
      <c r="G50" s="8" t="s">
        <v>2</v>
      </c>
      <c r="H50" s="8" t="s">
        <v>13</v>
      </c>
      <c r="I50" s="8" t="s">
        <v>2</v>
      </c>
      <c r="J50" s="8" t="s">
        <v>13</v>
      </c>
      <c r="K50" s="8" t="s">
        <v>2</v>
      </c>
      <c r="L50" s="8" t="s">
        <v>13</v>
      </c>
      <c r="M50" s="8" t="s">
        <v>2</v>
      </c>
    </row>
    <row r="51" spans="2:19">
      <c r="B51" s="201" t="s">
        <v>14</v>
      </c>
      <c r="C51" s="202"/>
      <c r="D51" s="31">
        <v>14182</v>
      </c>
      <c r="E51" s="32">
        <f>D51/D53</f>
        <v>0.99147091722595082</v>
      </c>
      <c r="F51" s="31">
        <v>14570</v>
      </c>
      <c r="G51" s="32">
        <f>F51/F53</f>
        <v>0.99352199113535633</v>
      </c>
      <c r="H51" s="31">
        <v>15475</v>
      </c>
      <c r="I51" s="32">
        <f>H51/H53</f>
        <v>0.9900831733845169</v>
      </c>
      <c r="J51" s="31">
        <v>16695</v>
      </c>
      <c r="K51" s="32">
        <f>J51/J53</f>
        <v>0.9900960740125726</v>
      </c>
      <c r="L51" s="31">
        <v>17937</v>
      </c>
      <c r="M51" s="32">
        <f>L51/L53</f>
        <v>0.9893546607832322</v>
      </c>
    </row>
    <row r="52" spans="2:19">
      <c r="B52" s="201" t="s">
        <v>15</v>
      </c>
      <c r="C52" s="202"/>
      <c r="D52" s="38">
        <v>122</v>
      </c>
      <c r="E52" s="39">
        <f>D52/D53</f>
        <v>8.5290827740492174E-3</v>
      </c>
      <c r="F52" s="38">
        <v>95</v>
      </c>
      <c r="G52" s="39">
        <f>F52/F53</f>
        <v>6.4780088646437094E-3</v>
      </c>
      <c r="H52" s="38">
        <v>155</v>
      </c>
      <c r="I52" s="39">
        <f>H52/H53</f>
        <v>9.9168266154830449E-3</v>
      </c>
      <c r="J52" s="38">
        <v>167</v>
      </c>
      <c r="K52" s="39">
        <f>J52/J53</f>
        <v>9.9039259874273509E-3</v>
      </c>
      <c r="L52" s="38">
        <v>193</v>
      </c>
      <c r="M52" s="39">
        <f>L52/L53</f>
        <v>1.0645339216767788E-2</v>
      </c>
    </row>
    <row r="53" spans="2:19">
      <c r="B53" s="200" t="s">
        <v>3</v>
      </c>
      <c r="C53" s="200"/>
      <c r="D53" s="35">
        <f t="shared" ref="D53:M53" si="1">SUM(D51:D52)</f>
        <v>14304</v>
      </c>
      <c r="E53" s="40">
        <f t="shared" si="1"/>
        <v>1</v>
      </c>
      <c r="F53" s="35">
        <f t="shared" si="1"/>
        <v>14665</v>
      </c>
      <c r="G53" s="40">
        <f t="shared" si="1"/>
        <v>1</v>
      </c>
      <c r="H53" s="35">
        <f t="shared" si="1"/>
        <v>15630</v>
      </c>
      <c r="I53" s="40">
        <f t="shared" si="1"/>
        <v>1</v>
      </c>
      <c r="J53" s="35">
        <f t="shared" si="1"/>
        <v>16862</v>
      </c>
      <c r="K53" s="40">
        <f t="shared" si="1"/>
        <v>1</v>
      </c>
      <c r="L53" s="35">
        <f t="shared" si="1"/>
        <v>18130</v>
      </c>
      <c r="M53" s="40">
        <f t="shared" si="1"/>
        <v>1</v>
      </c>
    </row>
    <row r="54" spans="2:19">
      <c r="B54" s="22"/>
      <c r="C54" s="22"/>
      <c r="D54" s="23"/>
      <c r="E54" s="24"/>
      <c r="F54" s="20"/>
      <c r="G54" s="20"/>
    </row>
    <row r="56" spans="2:19" ht="17.399999999999999">
      <c r="B56" s="15" t="s">
        <v>144</v>
      </c>
      <c r="C56" s="20"/>
      <c r="D56" s="20"/>
      <c r="E56" s="20"/>
      <c r="F56" s="20"/>
      <c r="G56" s="106"/>
      <c r="H56" s="20"/>
      <c r="I56" s="20"/>
      <c r="J56" s="20"/>
    </row>
    <row r="57" spans="2:19">
      <c r="B57" s="9" t="s">
        <v>145</v>
      </c>
      <c r="C57" s="20"/>
      <c r="D57" s="20"/>
      <c r="E57" s="20"/>
      <c r="F57" s="20"/>
      <c r="G57" s="20"/>
      <c r="H57" s="20"/>
      <c r="I57" s="20"/>
      <c r="J57" s="20"/>
    </row>
    <row r="58" spans="2:19">
      <c r="B58" s="9"/>
      <c r="C58" s="20"/>
      <c r="D58" s="20"/>
      <c r="E58" s="20"/>
      <c r="F58" s="20"/>
      <c r="G58" s="20"/>
      <c r="H58" s="20"/>
      <c r="I58" s="20"/>
      <c r="J58" s="20"/>
    </row>
    <row r="59" spans="2:19">
      <c r="B59" s="8" t="s">
        <v>16</v>
      </c>
      <c r="C59" s="8" t="s">
        <v>13</v>
      </c>
      <c r="D59" s="8" t="s">
        <v>2</v>
      </c>
      <c r="E59" s="20"/>
      <c r="F59" s="20"/>
      <c r="G59" s="20"/>
      <c r="H59" s="20"/>
      <c r="I59" s="20"/>
      <c r="J59" s="20"/>
      <c r="N59" s="6"/>
    </row>
    <row r="60" spans="2:19">
      <c r="B60" s="8">
        <v>0</v>
      </c>
      <c r="C60" s="31">
        <v>92</v>
      </c>
      <c r="D60" s="32">
        <f>C60/$C$73</f>
        <v>1.1559095877674611E-3</v>
      </c>
      <c r="E60" s="20"/>
      <c r="F60" s="20"/>
      <c r="G60" s="20"/>
      <c r="H60" s="20"/>
      <c r="I60" s="20"/>
      <c r="M60" s="6"/>
      <c r="N60" s="6"/>
    </row>
    <row r="61" spans="2:19">
      <c r="B61" s="8">
        <v>1</v>
      </c>
      <c r="C61" s="31">
        <v>130</v>
      </c>
      <c r="D61" s="32">
        <f t="shared" ref="D61:D72" si="2">C61/$C$73</f>
        <v>1.6333505044540211E-3</v>
      </c>
      <c r="E61" s="20"/>
      <c r="F61" s="20"/>
      <c r="G61" s="20"/>
      <c r="H61" s="20"/>
      <c r="I61" s="20"/>
      <c r="M61" s="6"/>
      <c r="N61" s="6"/>
    </row>
    <row r="62" spans="2:19">
      <c r="B62" s="8">
        <v>2</v>
      </c>
      <c r="C62" s="31">
        <v>150</v>
      </c>
      <c r="D62" s="32">
        <f t="shared" si="2"/>
        <v>1.8846351974469474E-3</v>
      </c>
      <c r="E62" s="20"/>
      <c r="F62" s="20"/>
      <c r="G62" s="20"/>
      <c r="M62" s="6"/>
      <c r="N62" s="6"/>
    </row>
    <row r="63" spans="2:19">
      <c r="B63" s="8">
        <v>3</v>
      </c>
      <c r="C63" s="31">
        <v>154</v>
      </c>
      <c r="D63" s="32">
        <f t="shared" si="2"/>
        <v>1.9348921360455328E-3</v>
      </c>
      <c r="E63" s="20"/>
      <c r="F63" s="20"/>
      <c r="G63" s="20"/>
      <c r="M63" s="6"/>
      <c r="N63" s="6"/>
    </row>
    <row r="64" spans="2:19">
      <c r="B64" s="8">
        <v>4</v>
      </c>
      <c r="C64" s="31">
        <v>178</v>
      </c>
      <c r="D64" s="32">
        <f t="shared" si="2"/>
        <v>2.2364337676370446E-3</v>
      </c>
      <c r="E64" s="20"/>
      <c r="F64" s="20"/>
      <c r="G64" s="20"/>
      <c r="H64" s="25" t="s">
        <v>17</v>
      </c>
      <c r="I64" s="26"/>
      <c r="J64" s="8" t="s">
        <v>13</v>
      </c>
      <c r="K64" s="8" t="s">
        <v>2</v>
      </c>
      <c r="M64" s="6"/>
      <c r="N64" s="6"/>
    </row>
    <row r="65" spans="2:14">
      <c r="B65" s="8">
        <v>5</v>
      </c>
      <c r="C65" s="31">
        <v>239</v>
      </c>
      <c r="D65" s="32">
        <f t="shared" si="2"/>
        <v>3.0028520812654699E-3</v>
      </c>
      <c r="E65" s="20"/>
      <c r="F65" s="20"/>
      <c r="G65" s="20"/>
      <c r="H65" s="29" t="s">
        <v>18</v>
      </c>
      <c r="I65" s="30"/>
      <c r="J65" s="31">
        <f>SUM(C60:C65)</f>
        <v>943</v>
      </c>
      <c r="K65" s="32">
        <f>J65/$J$67</f>
        <v>1.1848073274616476E-2</v>
      </c>
      <c r="M65" s="6"/>
      <c r="N65" s="6"/>
    </row>
    <row r="66" spans="2:14">
      <c r="B66" s="8">
        <v>6</v>
      </c>
      <c r="C66" s="31">
        <v>256</v>
      </c>
      <c r="D66" s="32">
        <f t="shared" si="2"/>
        <v>3.2164440703094572E-3</v>
      </c>
      <c r="E66" s="20"/>
      <c r="F66" s="20"/>
      <c r="G66" s="20"/>
      <c r="H66" s="29" t="s">
        <v>19</v>
      </c>
      <c r="I66" s="30"/>
      <c r="J66" s="31">
        <f>SUM(C66:C72)</f>
        <v>78648</v>
      </c>
      <c r="K66" s="32">
        <f>J66/$J$67</f>
        <v>0.98815192672538354</v>
      </c>
      <c r="M66" s="6"/>
      <c r="N66" s="6"/>
    </row>
    <row r="67" spans="2:14">
      <c r="B67" s="8">
        <v>7</v>
      </c>
      <c r="C67" s="31">
        <v>263</v>
      </c>
      <c r="D67" s="32">
        <f t="shared" si="2"/>
        <v>3.3043937128569814E-3</v>
      </c>
      <c r="E67" s="20"/>
      <c r="F67" s="20"/>
      <c r="G67" s="20"/>
      <c r="H67" s="33" t="s">
        <v>3</v>
      </c>
      <c r="I67" s="34"/>
      <c r="J67" s="35">
        <f>SUM(J65:J66)</f>
        <v>79591</v>
      </c>
      <c r="K67" s="40">
        <f>SUM(K65:K66)</f>
        <v>1</v>
      </c>
      <c r="M67" s="6"/>
      <c r="N67" s="6"/>
    </row>
    <row r="68" spans="2:14">
      <c r="B68" s="8">
        <v>8</v>
      </c>
      <c r="C68" s="31">
        <v>333</v>
      </c>
      <c r="D68" s="32">
        <f t="shared" si="2"/>
        <v>4.1838901383322233E-3</v>
      </c>
      <c r="E68" s="20"/>
      <c r="F68" s="20"/>
      <c r="G68" s="20"/>
      <c r="H68" s="20"/>
      <c r="I68" s="21"/>
      <c r="M68" s="6"/>
      <c r="N68" s="6"/>
    </row>
    <row r="69" spans="2:14">
      <c r="B69" s="8">
        <v>9</v>
      </c>
      <c r="C69" s="31">
        <v>436</v>
      </c>
      <c r="D69" s="32">
        <f t="shared" si="2"/>
        <v>5.4780063072457945E-3</v>
      </c>
      <c r="E69" s="20"/>
      <c r="F69" s="20"/>
      <c r="G69" s="20"/>
      <c r="H69" s="21"/>
      <c r="I69" s="21"/>
      <c r="M69" s="6"/>
      <c r="N69" s="6"/>
    </row>
    <row r="70" spans="2:14">
      <c r="B70" s="8">
        <v>10</v>
      </c>
      <c r="C70" s="31">
        <v>546</v>
      </c>
      <c r="D70" s="32">
        <f t="shared" si="2"/>
        <v>6.860072118706889E-3</v>
      </c>
      <c r="E70" s="20"/>
      <c r="F70" s="20"/>
      <c r="G70" s="20"/>
      <c r="H70" s="21"/>
      <c r="I70" s="21"/>
      <c r="M70" s="6"/>
      <c r="N70" s="6"/>
    </row>
    <row r="71" spans="2:14">
      <c r="B71" s="8">
        <v>11</v>
      </c>
      <c r="C71" s="31">
        <v>713</v>
      </c>
      <c r="D71" s="32">
        <f t="shared" si="2"/>
        <v>8.958299305197823E-3</v>
      </c>
      <c r="E71" s="20"/>
      <c r="F71" s="20"/>
      <c r="G71" s="20"/>
      <c r="H71" s="20"/>
      <c r="I71" s="21"/>
      <c r="M71" s="6"/>
      <c r="N71" s="6"/>
    </row>
    <row r="72" spans="2:14">
      <c r="B72" s="8">
        <v>12</v>
      </c>
      <c r="C72" s="31">
        <v>76101</v>
      </c>
      <c r="D72" s="32">
        <f t="shared" si="2"/>
        <v>0.9561508210727343</v>
      </c>
      <c r="E72" s="20"/>
      <c r="F72" s="20"/>
      <c r="G72" s="20"/>
      <c r="H72" s="20"/>
      <c r="I72" s="21"/>
      <c r="M72" s="6"/>
    </row>
    <row r="73" spans="2:14">
      <c r="B73" s="36" t="s">
        <v>3</v>
      </c>
      <c r="C73" s="35">
        <f>SUM(C60:C72)</f>
        <v>79591</v>
      </c>
      <c r="D73" s="37">
        <f>SUM(D60:D72)</f>
        <v>1</v>
      </c>
      <c r="J73" s="7"/>
    </row>
    <row r="74" spans="2:14">
      <c r="J74" s="7"/>
    </row>
    <row r="75" spans="2:14">
      <c r="J75" s="7"/>
    </row>
    <row r="76" spans="2:14" ht="17.399999999999999">
      <c r="B76" s="15" t="s">
        <v>146</v>
      </c>
      <c r="C76" s="20"/>
      <c r="D76" s="20"/>
      <c r="E76" s="20"/>
      <c r="F76" s="20"/>
      <c r="G76" s="20"/>
      <c r="H76" s="20"/>
      <c r="I76" s="20"/>
      <c r="J76" s="20"/>
    </row>
    <row r="77" spans="2:14">
      <c r="B77" s="9" t="s">
        <v>26</v>
      </c>
      <c r="C77" s="20"/>
      <c r="D77" s="20"/>
      <c r="E77" s="20"/>
      <c r="F77" s="20"/>
      <c r="G77" s="20"/>
      <c r="H77" s="20"/>
      <c r="I77" s="20"/>
      <c r="J77" s="20"/>
    </row>
    <row r="78" spans="2:14">
      <c r="B78" s="9"/>
      <c r="C78" s="20"/>
      <c r="D78" s="20"/>
      <c r="E78" s="20"/>
      <c r="F78" s="20"/>
      <c r="G78" s="20"/>
      <c r="H78" s="20"/>
      <c r="I78" s="20"/>
      <c r="J78" s="20"/>
    </row>
    <row r="79" spans="2:14">
      <c r="B79" s="8" t="s">
        <v>16</v>
      </c>
      <c r="C79" s="8" t="s">
        <v>13</v>
      </c>
      <c r="D79" s="8" t="s">
        <v>2</v>
      </c>
      <c r="E79" s="20"/>
      <c r="F79" s="20"/>
      <c r="G79" s="20"/>
      <c r="H79" s="20"/>
      <c r="I79" s="20"/>
      <c r="J79" s="20"/>
    </row>
    <row r="80" spans="2:14">
      <c r="B80" s="8">
        <v>0</v>
      </c>
      <c r="C80" s="31"/>
      <c r="D80" s="32" t="e">
        <f>C80/$C$93</f>
        <v>#DIV/0!</v>
      </c>
      <c r="E80" s="20"/>
      <c r="F80" s="20"/>
      <c r="G80" s="20"/>
      <c r="H80" s="20"/>
      <c r="I80" s="20"/>
      <c r="M80" s="6"/>
    </row>
    <row r="81" spans="2:14">
      <c r="B81" s="8">
        <v>1</v>
      </c>
      <c r="C81" s="31"/>
      <c r="D81" s="32" t="e">
        <f t="shared" ref="D81:D92" si="3">C81/$C$93</f>
        <v>#DIV/0!</v>
      </c>
      <c r="E81" s="20"/>
      <c r="F81" s="20"/>
      <c r="G81" s="20"/>
      <c r="H81" s="20"/>
      <c r="I81" s="20"/>
      <c r="M81" s="6"/>
      <c r="N81" s="6"/>
    </row>
    <row r="82" spans="2:14">
      <c r="B82" s="8">
        <v>2</v>
      </c>
      <c r="C82" s="31"/>
      <c r="D82" s="32" t="e">
        <f t="shared" si="3"/>
        <v>#DIV/0!</v>
      </c>
      <c r="E82" s="20"/>
      <c r="F82" s="20"/>
      <c r="G82" s="20"/>
      <c r="M82" s="6"/>
      <c r="N82" s="6"/>
    </row>
    <row r="83" spans="2:14">
      <c r="B83" s="8">
        <v>3</v>
      </c>
      <c r="C83" s="31"/>
      <c r="D83" s="32" t="e">
        <f t="shared" si="3"/>
        <v>#DIV/0!</v>
      </c>
      <c r="E83" s="20"/>
      <c r="F83" s="20"/>
      <c r="G83" s="20"/>
      <c r="M83" s="6"/>
      <c r="N83" s="6"/>
    </row>
    <row r="84" spans="2:14">
      <c r="B84" s="8">
        <v>4</v>
      </c>
      <c r="C84" s="31"/>
      <c r="D84" s="32" t="e">
        <f t="shared" si="3"/>
        <v>#DIV/0!</v>
      </c>
      <c r="E84" s="20"/>
      <c r="F84" s="20"/>
      <c r="G84" s="20"/>
      <c r="H84" s="25" t="s">
        <v>17</v>
      </c>
      <c r="I84" s="26"/>
      <c r="J84" s="8" t="s">
        <v>13</v>
      </c>
      <c r="K84" s="8" t="s">
        <v>2</v>
      </c>
      <c r="M84" s="6"/>
      <c r="N84" s="6"/>
    </row>
    <row r="85" spans="2:14">
      <c r="B85" s="8">
        <v>5</v>
      </c>
      <c r="C85" s="31"/>
      <c r="D85" s="32" t="e">
        <f t="shared" si="3"/>
        <v>#DIV/0!</v>
      </c>
      <c r="E85" s="20"/>
      <c r="F85" s="20"/>
      <c r="G85" s="20"/>
      <c r="H85" s="29" t="s">
        <v>18</v>
      </c>
      <c r="I85" s="30"/>
      <c r="J85" s="31">
        <f>SUM(C80:C85)</f>
        <v>0</v>
      </c>
      <c r="K85" s="32" t="e">
        <f>J85/$J$87</f>
        <v>#DIV/0!</v>
      </c>
      <c r="M85" s="6"/>
      <c r="N85" s="6"/>
    </row>
    <row r="86" spans="2:14">
      <c r="B86" s="8">
        <v>6</v>
      </c>
      <c r="C86" s="31"/>
      <c r="D86" s="32" t="e">
        <f t="shared" si="3"/>
        <v>#DIV/0!</v>
      </c>
      <c r="E86" s="20"/>
      <c r="F86" s="20"/>
      <c r="G86" s="20"/>
      <c r="H86" s="29" t="s">
        <v>19</v>
      </c>
      <c r="I86" s="30"/>
      <c r="J86" s="31">
        <f>SUM(C86:C92)</f>
        <v>0</v>
      </c>
      <c r="K86" s="32" t="e">
        <f>J86/$J$87</f>
        <v>#DIV/0!</v>
      </c>
      <c r="M86" s="6"/>
      <c r="N86" s="6"/>
    </row>
    <row r="87" spans="2:14">
      <c r="B87" s="8">
        <v>7</v>
      </c>
      <c r="C87" s="31"/>
      <c r="D87" s="32" t="e">
        <f t="shared" si="3"/>
        <v>#DIV/0!</v>
      </c>
      <c r="E87" s="20"/>
      <c r="F87" s="20"/>
      <c r="G87" s="20"/>
      <c r="H87" s="33" t="s">
        <v>3</v>
      </c>
      <c r="I87" s="34"/>
      <c r="J87" s="35">
        <f>SUM(J85:J86)</f>
        <v>0</v>
      </c>
      <c r="K87" s="40" t="e">
        <f>SUM(K85:K86)</f>
        <v>#DIV/0!</v>
      </c>
      <c r="M87" s="6"/>
      <c r="N87" s="6"/>
    </row>
    <row r="88" spans="2:14">
      <c r="B88" s="8">
        <v>8</v>
      </c>
      <c r="C88" s="31"/>
      <c r="D88" s="32" t="e">
        <f t="shared" si="3"/>
        <v>#DIV/0!</v>
      </c>
      <c r="E88" s="20"/>
      <c r="F88" s="20"/>
      <c r="G88" s="20"/>
      <c r="H88" s="20"/>
      <c r="I88" s="21"/>
      <c r="M88" s="6"/>
      <c r="N88" s="6"/>
    </row>
    <row r="89" spans="2:14">
      <c r="B89" s="8">
        <v>9</v>
      </c>
      <c r="C89" s="31"/>
      <c r="D89" s="32" t="e">
        <f t="shared" si="3"/>
        <v>#DIV/0!</v>
      </c>
      <c r="E89" s="20"/>
      <c r="F89" s="20"/>
      <c r="G89" s="20"/>
      <c r="H89" s="21"/>
      <c r="I89" s="21"/>
      <c r="M89" s="6"/>
      <c r="N89" s="6"/>
    </row>
    <row r="90" spans="2:14">
      <c r="B90" s="8">
        <v>10</v>
      </c>
      <c r="C90" s="31"/>
      <c r="D90" s="32" t="e">
        <f t="shared" si="3"/>
        <v>#DIV/0!</v>
      </c>
      <c r="E90" s="20"/>
      <c r="F90" s="20"/>
      <c r="G90" s="20"/>
      <c r="H90" s="21"/>
      <c r="I90" s="21"/>
      <c r="M90" s="6"/>
      <c r="N90" s="6"/>
    </row>
    <row r="91" spans="2:14">
      <c r="B91" s="8">
        <v>11</v>
      </c>
      <c r="C91" s="31"/>
      <c r="D91" s="32" t="e">
        <f t="shared" si="3"/>
        <v>#DIV/0!</v>
      </c>
      <c r="E91" s="20"/>
      <c r="F91" s="20"/>
      <c r="G91" s="20"/>
      <c r="H91" s="20"/>
      <c r="I91" s="21"/>
      <c r="M91" s="6"/>
      <c r="N91" s="6"/>
    </row>
    <row r="92" spans="2:14">
      <c r="B92" s="8">
        <v>12</v>
      </c>
      <c r="C92" s="31"/>
      <c r="D92" s="32" t="e">
        <f t="shared" si="3"/>
        <v>#DIV/0!</v>
      </c>
      <c r="E92" s="20"/>
      <c r="F92" s="20"/>
      <c r="G92" s="20"/>
      <c r="H92" s="20"/>
      <c r="I92" s="21"/>
      <c r="M92" s="6"/>
      <c r="N92" s="6"/>
    </row>
    <row r="93" spans="2:14">
      <c r="B93" s="36" t="s">
        <v>3</v>
      </c>
      <c r="C93" s="35">
        <f>SUM(C80:C92)</f>
        <v>0</v>
      </c>
      <c r="D93" s="37" t="e">
        <f>SUM(D80:D92)</f>
        <v>#DIV/0!</v>
      </c>
      <c r="J93" s="7"/>
      <c r="N93" s="6"/>
    </row>
    <row r="94" spans="2:14">
      <c r="J94" s="7"/>
    </row>
    <row r="95" spans="2:14">
      <c r="J95" s="7"/>
    </row>
    <row r="96" spans="2:14" ht="17.399999999999999">
      <c r="B96" s="15" t="s">
        <v>147</v>
      </c>
      <c r="J96" s="7"/>
    </row>
    <row r="97" spans="2:13">
      <c r="B97" s="9" t="s">
        <v>27</v>
      </c>
      <c r="J97" s="7"/>
    </row>
    <row r="98" spans="2:13">
      <c r="J98" s="7"/>
    </row>
    <row r="99" spans="2:13">
      <c r="B99" s="8" t="s">
        <v>16</v>
      </c>
      <c r="C99" s="8" t="s">
        <v>13</v>
      </c>
      <c r="D99" s="8" t="s">
        <v>2</v>
      </c>
      <c r="E99" s="20"/>
      <c r="F99" s="20"/>
      <c r="G99" s="20"/>
      <c r="H99" s="20"/>
      <c r="I99" s="20"/>
      <c r="J99" s="20"/>
      <c r="M99" s="6"/>
    </row>
    <row r="100" spans="2:13">
      <c r="B100" s="8">
        <v>0</v>
      </c>
      <c r="C100" s="31"/>
      <c r="D100" s="32">
        <f>C100/$C$73</f>
        <v>0</v>
      </c>
      <c r="E100" s="20"/>
      <c r="F100" s="20"/>
      <c r="G100" s="20"/>
      <c r="H100" s="20"/>
      <c r="I100" s="20"/>
      <c r="M100" s="6"/>
    </row>
    <row r="101" spans="2:13">
      <c r="B101" s="8">
        <v>1</v>
      </c>
      <c r="C101" s="31"/>
      <c r="D101" s="32">
        <f t="shared" ref="D101:D112" si="4">C101/$C$73</f>
        <v>0</v>
      </c>
      <c r="E101" s="20"/>
      <c r="F101" s="20"/>
      <c r="G101" s="20"/>
      <c r="H101" s="20"/>
      <c r="I101" s="20"/>
      <c r="M101" s="6"/>
    </row>
    <row r="102" spans="2:13">
      <c r="B102" s="8">
        <v>2</v>
      </c>
      <c r="C102" s="31"/>
      <c r="D102" s="32">
        <f t="shared" si="4"/>
        <v>0</v>
      </c>
      <c r="E102" s="20"/>
      <c r="F102" s="20"/>
      <c r="G102" s="20"/>
      <c r="M102" s="6"/>
    </row>
    <row r="103" spans="2:13">
      <c r="B103" s="8">
        <v>3</v>
      </c>
      <c r="C103" s="31"/>
      <c r="D103" s="32">
        <f t="shared" si="4"/>
        <v>0</v>
      </c>
      <c r="E103" s="20"/>
      <c r="F103" s="20"/>
      <c r="G103" s="20"/>
      <c r="M103" s="6"/>
    </row>
    <row r="104" spans="2:13">
      <c r="B104" s="8">
        <v>4</v>
      </c>
      <c r="C104" s="31"/>
      <c r="D104" s="32">
        <f t="shared" si="4"/>
        <v>0</v>
      </c>
      <c r="E104" s="20"/>
      <c r="F104" s="20"/>
      <c r="G104" s="20"/>
      <c r="H104" s="25" t="s">
        <v>17</v>
      </c>
      <c r="I104" s="26"/>
      <c r="J104" s="8" t="s">
        <v>13</v>
      </c>
      <c r="K104" s="8" t="s">
        <v>2</v>
      </c>
      <c r="M104" s="6"/>
    </row>
    <row r="105" spans="2:13">
      <c r="B105" s="8">
        <v>5</v>
      </c>
      <c r="C105" s="31"/>
      <c r="D105" s="32">
        <f t="shared" si="4"/>
        <v>0</v>
      </c>
      <c r="E105" s="20"/>
      <c r="F105" s="20"/>
      <c r="G105" s="20"/>
      <c r="H105" s="29" t="s">
        <v>18</v>
      </c>
      <c r="I105" s="30"/>
      <c r="J105" s="31">
        <f>SUM(C100:C105)</f>
        <v>0</v>
      </c>
      <c r="K105" s="32" t="e">
        <f>J105/$J$107</f>
        <v>#DIV/0!</v>
      </c>
      <c r="M105" s="6"/>
    </row>
    <row r="106" spans="2:13">
      <c r="B106" s="8">
        <v>6</v>
      </c>
      <c r="C106" s="31"/>
      <c r="D106" s="32">
        <f t="shared" si="4"/>
        <v>0</v>
      </c>
      <c r="E106" s="20"/>
      <c r="F106" s="20"/>
      <c r="G106" s="20"/>
      <c r="H106" s="29" t="s">
        <v>19</v>
      </c>
      <c r="I106" s="30"/>
      <c r="J106" s="31">
        <f>SUM(C106:C112)</f>
        <v>0</v>
      </c>
      <c r="K106" s="32" t="e">
        <f>J106/$J$107</f>
        <v>#DIV/0!</v>
      </c>
      <c r="M106" s="6"/>
    </row>
    <row r="107" spans="2:13">
      <c r="B107" s="8">
        <v>7</v>
      </c>
      <c r="C107" s="31"/>
      <c r="D107" s="32">
        <f t="shared" si="4"/>
        <v>0</v>
      </c>
      <c r="E107" s="20"/>
      <c r="F107" s="20"/>
      <c r="G107" s="20"/>
      <c r="H107" s="33" t="s">
        <v>3</v>
      </c>
      <c r="I107" s="34"/>
      <c r="J107" s="35">
        <f>SUM(J105:J106)</f>
        <v>0</v>
      </c>
      <c r="K107" s="40" t="e">
        <f>SUM(K105:K106)</f>
        <v>#DIV/0!</v>
      </c>
      <c r="M107" s="6"/>
    </row>
    <row r="108" spans="2:13">
      <c r="B108" s="8">
        <v>8</v>
      </c>
      <c r="C108" s="31"/>
      <c r="D108" s="32">
        <f t="shared" si="4"/>
        <v>0</v>
      </c>
      <c r="E108" s="20"/>
      <c r="F108" s="20"/>
      <c r="G108" s="20"/>
      <c r="H108" s="20"/>
      <c r="I108" s="21"/>
      <c r="M108" s="6"/>
    </row>
    <row r="109" spans="2:13">
      <c r="B109" s="8">
        <v>9</v>
      </c>
      <c r="C109" s="31"/>
      <c r="D109" s="32">
        <f t="shared" si="4"/>
        <v>0</v>
      </c>
      <c r="E109" s="20"/>
      <c r="F109" s="20"/>
      <c r="G109" s="20"/>
      <c r="H109" s="21"/>
      <c r="I109" s="21"/>
      <c r="M109" s="6"/>
    </row>
    <row r="110" spans="2:13">
      <c r="B110" s="8">
        <v>10</v>
      </c>
      <c r="C110" s="31"/>
      <c r="D110" s="32">
        <f t="shared" si="4"/>
        <v>0</v>
      </c>
      <c r="E110" s="20"/>
      <c r="F110" s="20"/>
      <c r="G110" s="20"/>
      <c r="H110" s="21"/>
      <c r="I110" s="21"/>
      <c r="M110" s="6"/>
    </row>
    <row r="111" spans="2:13">
      <c r="B111" s="8">
        <v>11</v>
      </c>
      <c r="C111" s="31"/>
      <c r="D111" s="32">
        <f t="shared" si="4"/>
        <v>0</v>
      </c>
      <c r="E111" s="20"/>
      <c r="F111" s="20"/>
      <c r="G111" s="20"/>
      <c r="H111" s="20"/>
      <c r="I111" s="21"/>
      <c r="M111" s="6"/>
    </row>
    <row r="112" spans="2:13">
      <c r="B112" s="8">
        <v>12</v>
      </c>
      <c r="C112" s="31"/>
      <c r="D112" s="32">
        <f t="shared" si="4"/>
        <v>0</v>
      </c>
      <c r="E112" s="20"/>
      <c r="F112" s="20"/>
      <c r="G112" s="20"/>
      <c r="H112" s="20"/>
      <c r="I112" s="21"/>
    </row>
    <row r="113" spans="2:20">
      <c r="B113" s="36" t="s">
        <v>3</v>
      </c>
      <c r="C113" s="35">
        <f>SUM(C100:C112)</f>
        <v>0</v>
      </c>
      <c r="D113" s="37">
        <f>SUM(D100:D112)</f>
        <v>0</v>
      </c>
      <c r="J113" s="7"/>
    </row>
    <row r="114" spans="2:20">
      <c r="J114" s="7"/>
    </row>
    <row r="115" spans="2:20">
      <c r="B115" s="9" t="s">
        <v>149</v>
      </c>
      <c r="C115" s="22"/>
      <c r="D115" s="23"/>
      <c r="E115" s="24"/>
      <c r="F115" s="20"/>
      <c r="G115" s="20"/>
    </row>
    <row r="116" spans="2:20">
      <c r="B116" s="22"/>
      <c r="C116" s="22"/>
      <c r="D116" s="23"/>
      <c r="E116" s="24"/>
      <c r="F116" s="20"/>
      <c r="G116" s="20"/>
    </row>
    <row r="117" spans="2:20">
      <c r="B117" s="203" t="s">
        <v>17</v>
      </c>
      <c r="C117" s="204"/>
      <c r="D117" s="207">
        <v>44469</v>
      </c>
      <c r="E117" s="197"/>
      <c r="F117" s="207">
        <v>44561</v>
      </c>
      <c r="G117" s="197"/>
      <c r="H117" s="207">
        <v>44651</v>
      </c>
      <c r="I117" s="197"/>
      <c r="J117" s="207">
        <v>44742</v>
      </c>
      <c r="K117" s="197"/>
      <c r="L117" s="207">
        <v>44834</v>
      </c>
      <c r="M117" s="197"/>
      <c r="P117" s="16"/>
      <c r="Q117" s="16"/>
      <c r="R117" s="16"/>
      <c r="S117" s="16"/>
      <c r="T117" s="16"/>
    </row>
    <row r="118" spans="2:20">
      <c r="B118" s="205"/>
      <c r="C118" s="206"/>
      <c r="D118" s="8" t="s">
        <v>13</v>
      </c>
      <c r="E118" s="8" t="s">
        <v>2</v>
      </c>
      <c r="F118" s="8" t="s">
        <v>13</v>
      </c>
      <c r="G118" s="8" t="s">
        <v>2</v>
      </c>
      <c r="H118" s="8" t="s">
        <v>13</v>
      </c>
      <c r="I118" s="8" t="s">
        <v>2</v>
      </c>
      <c r="J118" s="8" t="s">
        <v>13</v>
      </c>
      <c r="K118" s="8" t="s">
        <v>2</v>
      </c>
      <c r="L118" s="8" t="s">
        <v>13</v>
      </c>
      <c r="M118" s="8" t="s">
        <v>2</v>
      </c>
    </row>
    <row r="119" spans="2:20">
      <c r="B119" s="201" t="s">
        <v>19</v>
      </c>
      <c r="C119" s="202"/>
      <c r="D119" s="31">
        <v>14134</v>
      </c>
      <c r="E119" s="32">
        <f>D119/D121</f>
        <v>0.98811521252796419</v>
      </c>
      <c r="F119" s="31">
        <v>14489</v>
      </c>
      <c r="G119" s="32">
        <f>F119/F121</f>
        <v>0.98799863620866013</v>
      </c>
      <c r="H119" s="31">
        <v>15427</v>
      </c>
      <c r="I119" s="32">
        <f>H119/H121</f>
        <v>0.98701215611004478</v>
      </c>
      <c r="J119" s="31">
        <v>16651</v>
      </c>
      <c r="K119" s="32">
        <f>J119/J121</f>
        <v>0.98748665638714272</v>
      </c>
      <c r="L119" s="31">
        <v>17947</v>
      </c>
      <c r="M119" s="32">
        <f>L119/L121</f>
        <v>0.98990623276337564</v>
      </c>
    </row>
    <row r="120" spans="2:20">
      <c r="B120" s="201" t="s">
        <v>18</v>
      </c>
      <c r="C120" s="202"/>
      <c r="D120" s="38">
        <v>170</v>
      </c>
      <c r="E120" s="39">
        <f>D120/D121</f>
        <v>1.1884787472035795E-2</v>
      </c>
      <c r="F120" s="38">
        <v>176</v>
      </c>
      <c r="G120" s="39">
        <f>F120/F121</f>
        <v>1.2001363791339925E-2</v>
      </c>
      <c r="H120" s="38">
        <v>203</v>
      </c>
      <c r="I120" s="39">
        <f>H120/H121</f>
        <v>1.2987843889955214E-2</v>
      </c>
      <c r="J120" s="38">
        <v>211</v>
      </c>
      <c r="K120" s="39">
        <f>J120/J121</f>
        <v>1.2513343612857311E-2</v>
      </c>
      <c r="L120" s="38">
        <v>183</v>
      </c>
      <c r="M120" s="39">
        <f>L120/L121</f>
        <v>1.009376723662438E-2</v>
      </c>
    </row>
    <row r="121" spans="2:20">
      <c r="B121" s="200" t="s">
        <v>3</v>
      </c>
      <c r="C121" s="200"/>
      <c r="D121" s="35">
        <f t="shared" ref="D121:M121" si="5">SUM(D119:D120)</f>
        <v>14304</v>
      </c>
      <c r="E121" s="40">
        <f t="shared" si="5"/>
        <v>1</v>
      </c>
      <c r="F121" s="35">
        <f t="shared" si="5"/>
        <v>14665</v>
      </c>
      <c r="G121" s="40">
        <f t="shared" si="5"/>
        <v>1</v>
      </c>
      <c r="H121" s="35">
        <f t="shared" si="5"/>
        <v>15630</v>
      </c>
      <c r="I121" s="40">
        <f t="shared" si="5"/>
        <v>1</v>
      </c>
      <c r="J121" s="35">
        <f t="shared" si="5"/>
        <v>16862</v>
      </c>
      <c r="K121" s="40">
        <f t="shared" si="5"/>
        <v>1</v>
      </c>
      <c r="L121" s="35">
        <f t="shared" si="5"/>
        <v>18130</v>
      </c>
      <c r="M121" s="40">
        <f t="shared" si="5"/>
        <v>1</v>
      </c>
    </row>
    <row r="122" spans="2:20">
      <c r="J122" s="7"/>
    </row>
    <row r="123" spans="2:20">
      <c r="B123" s="6"/>
    </row>
    <row r="124" spans="2:20" ht="17.399999999999999">
      <c r="B124" s="15" t="s">
        <v>28</v>
      </c>
      <c r="C124" s="20"/>
      <c r="D124" s="20"/>
      <c r="E124" s="20"/>
      <c r="F124" s="20"/>
      <c r="G124" s="20"/>
      <c r="H124" s="20"/>
      <c r="I124" s="20"/>
      <c r="J124" s="20"/>
      <c r="K124" s="20"/>
      <c r="L124" s="20"/>
    </row>
    <row r="125" spans="2:20">
      <c r="B125" s="9" t="s">
        <v>121</v>
      </c>
      <c r="C125" s="20"/>
      <c r="D125" s="20"/>
      <c r="E125" s="20"/>
      <c r="F125" s="20"/>
      <c r="G125" s="20"/>
      <c r="H125" s="20"/>
      <c r="I125" s="20"/>
      <c r="J125" s="20"/>
      <c r="K125" s="20"/>
      <c r="L125" s="20"/>
    </row>
    <row r="126" spans="2:20">
      <c r="B126" s="9" t="s">
        <v>122</v>
      </c>
      <c r="C126" s="20"/>
      <c r="D126" s="20"/>
      <c r="E126" s="20"/>
      <c r="F126" s="20"/>
      <c r="G126" s="20"/>
      <c r="H126" s="20"/>
      <c r="I126" s="20"/>
      <c r="J126" s="20"/>
      <c r="K126" s="20"/>
      <c r="L126" s="20"/>
    </row>
    <row r="127" spans="2:20"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</row>
    <row r="128" spans="2:20" ht="22.8">
      <c r="B128" s="198" t="s">
        <v>5</v>
      </c>
      <c r="C128" s="199"/>
      <c r="D128" s="27" t="s">
        <v>20</v>
      </c>
      <c r="E128" s="28" t="s">
        <v>21</v>
      </c>
      <c r="F128" s="28" t="s">
        <v>22</v>
      </c>
      <c r="G128" s="27" t="s">
        <v>23</v>
      </c>
      <c r="H128" s="28" t="s">
        <v>21</v>
      </c>
      <c r="I128" s="28" t="s">
        <v>22</v>
      </c>
      <c r="J128" s="28" t="s">
        <v>3</v>
      </c>
      <c r="K128" s="28" t="s">
        <v>21</v>
      </c>
      <c r="L128" s="28" t="s">
        <v>22</v>
      </c>
    </row>
    <row r="129" spans="2:14">
      <c r="B129" s="29" t="s">
        <v>14</v>
      </c>
      <c r="C129" s="30"/>
      <c r="D129" s="31">
        <v>915</v>
      </c>
      <c r="E129" s="32">
        <f>D129/J129</f>
        <v>1.1602987610799021E-2</v>
      </c>
      <c r="F129" s="32">
        <f>+D129/$D$131</f>
        <v>0.97030752916224816</v>
      </c>
      <c r="G129" s="31">
        <v>77944</v>
      </c>
      <c r="H129" s="32">
        <f>G129/J129</f>
        <v>0.98839701238920097</v>
      </c>
      <c r="I129" s="32">
        <f>+G129/$G$131</f>
        <v>0.99104872342589767</v>
      </c>
      <c r="J129" s="41">
        <f>D129+G129</f>
        <v>78859</v>
      </c>
      <c r="K129" s="32">
        <v>1</v>
      </c>
      <c r="L129" s="32">
        <f>+J129/$J$66</f>
        <v>1.0026828399959313</v>
      </c>
    </row>
    <row r="130" spans="2:14">
      <c r="B130" s="29" t="s">
        <v>15</v>
      </c>
      <c r="C130" s="30"/>
      <c r="D130" s="31">
        <v>28</v>
      </c>
      <c r="E130" s="32">
        <f>D130/J130</f>
        <v>3.825136612021858E-2</v>
      </c>
      <c r="F130" s="32">
        <f>+D130/$D$131</f>
        <v>2.9692470837751856E-2</v>
      </c>
      <c r="G130" s="31">
        <v>704</v>
      </c>
      <c r="H130" s="32">
        <f>G130/J130</f>
        <v>0.96174863387978138</v>
      </c>
      <c r="I130" s="32">
        <f>+G130/$G$131</f>
        <v>8.9512765741023292E-3</v>
      </c>
      <c r="J130" s="41">
        <f>D130+G130</f>
        <v>732</v>
      </c>
      <c r="K130" s="32">
        <v>1</v>
      </c>
      <c r="L130" s="32">
        <f>+J130/$J$66</f>
        <v>9.3072932560268537E-3</v>
      </c>
    </row>
    <row r="131" spans="2:14">
      <c r="B131" s="33" t="s">
        <v>3</v>
      </c>
      <c r="C131" s="34"/>
      <c r="D131" s="63">
        <f>SUM(D129:D130)</f>
        <v>943</v>
      </c>
      <c r="E131" s="40">
        <f>+D131/J131</f>
        <v>1.1848073274616476E-2</v>
      </c>
      <c r="F131" s="40">
        <f>+D131/$D$131</f>
        <v>1</v>
      </c>
      <c r="G131" s="63">
        <f>SUM(G129:G130)</f>
        <v>78648</v>
      </c>
      <c r="H131" s="40">
        <f>+G131/J131</f>
        <v>0.98815192672538354</v>
      </c>
      <c r="I131" s="40">
        <f>+G131/$G$131</f>
        <v>1</v>
      </c>
      <c r="J131" s="35">
        <f>+D131+G131</f>
        <v>79591</v>
      </c>
      <c r="K131" s="40">
        <v>1</v>
      </c>
      <c r="L131" s="40">
        <f>+J131/$J$66</f>
        <v>1.0119901332519581</v>
      </c>
    </row>
    <row r="134" spans="2:14" ht="17.399999999999999">
      <c r="B134" s="15" t="s">
        <v>182</v>
      </c>
    </row>
    <row r="135" spans="2:14">
      <c r="B135" s="9" t="s">
        <v>183</v>
      </c>
    </row>
    <row r="137" spans="2:14">
      <c r="B137" s="209" t="s">
        <v>155</v>
      </c>
      <c r="C137" s="209"/>
      <c r="D137" s="209"/>
      <c r="E137" s="65">
        <v>44469</v>
      </c>
      <c r="F137" s="65" t="s">
        <v>2</v>
      </c>
      <c r="G137" s="65">
        <v>44561</v>
      </c>
      <c r="H137" s="65" t="s">
        <v>2</v>
      </c>
      <c r="I137" s="65">
        <v>44651</v>
      </c>
      <c r="J137" s="65" t="s">
        <v>2</v>
      </c>
      <c r="K137" s="65">
        <v>44742</v>
      </c>
      <c r="L137" s="65" t="s">
        <v>2</v>
      </c>
      <c r="M137" s="65">
        <v>44834</v>
      </c>
      <c r="N137" s="65" t="s">
        <v>2</v>
      </c>
    </row>
    <row r="138" spans="2:14">
      <c r="B138" s="210" t="s">
        <v>181</v>
      </c>
      <c r="C138" s="210"/>
      <c r="D138" s="210"/>
      <c r="E138" s="31">
        <v>583</v>
      </c>
      <c r="F138" s="5">
        <f t="shared" ref="F138:F163" si="6">E138/E$164</f>
        <v>4.0757829977628633E-2</v>
      </c>
      <c r="G138" s="31">
        <v>611</v>
      </c>
      <c r="H138" s="5">
        <f t="shared" ref="H138:H163" si="7">G138/G$164</f>
        <v>4.1663825434708493E-2</v>
      </c>
      <c r="I138" s="31">
        <v>652</v>
      </c>
      <c r="J138" s="5">
        <f t="shared" ref="J138:J163" si="8">I138/I$164</f>
        <v>4.1714651311580295E-2</v>
      </c>
      <c r="K138" s="31">
        <v>701</v>
      </c>
      <c r="L138" s="5">
        <f t="shared" ref="L138:L163" si="9">K138/K$164</f>
        <v>4.1572767168781874E-2</v>
      </c>
      <c r="M138" s="31">
        <v>738</v>
      </c>
      <c r="N138" s="5">
        <f t="shared" ref="N138:N163" si="10">M138/M$164</f>
        <v>4.0706012134583566E-2</v>
      </c>
    </row>
    <row r="139" spans="2:14">
      <c r="B139" s="208" t="s">
        <v>156</v>
      </c>
      <c r="C139" s="208"/>
      <c r="D139" s="208"/>
      <c r="E139" s="31">
        <v>8</v>
      </c>
      <c r="F139" s="5">
        <f t="shared" si="6"/>
        <v>5.5928411633109618E-4</v>
      </c>
      <c r="G139" s="31">
        <v>16</v>
      </c>
      <c r="H139" s="5">
        <f t="shared" si="7"/>
        <v>1.0910330719399932E-3</v>
      </c>
      <c r="I139" s="31">
        <v>7</v>
      </c>
      <c r="J139" s="5">
        <f t="shared" si="8"/>
        <v>4.4785668586052463E-4</v>
      </c>
      <c r="K139" s="31">
        <v>13</v>
      </c>
      <c r="L139" s="5">
        <f t="shared" si="9"/>
        <v>7.7096429842248839E-4</v>
      </c>
      <c r="M139" s="31">
        <v>5</v>
      </c>
      <c r="N139" s="5">
        <f t="shared" si="10"/>
        <v>2.7578599007170438E-4</v>
      </c>
    </row>
    <row r="140" spans="2:14">
      <c r="B140" s="208" t="s">
        <v>157</v>
      </c>
      <c r="C140" s="208"/>
      <c r="D140" s="208"/>
      <c r="E140" s="31">
        <v>5</v>
      </c>
      <c r="F140" s="5">
        <f t="shared" si="6"/>
        <v>3.4955257270693514E-4</v>
      </c>
      <c r="G140" s="31">
        <v>9</v>
      </c>
      <c r="H140" s="5">
        <f t="shared" si="7"/>
        <v>6.137061029662462E-4</v>
      </c>
      <c r="I140" s="31">
        <v>9</v>
      </c>
      <c r="J140" s="5">
        <f t="shared" si="8"/>
        <v>5.7581573896353167E-4</v>
      </c>
      <c r="K140" s="31">
        <v>10</v>
      </c>
      <c r="L140" s="5">
        <f t="shared" si="9"/>
        <v>5.9304946032499113E-4</v>
      </c>
      <c r="M140" s="31">
        <v>7</v>
      </c>
      <c r="N140" s="5">
        <f t="shared" si="10"/>
        <v>3.861003861003861E-4</v>
      </c>
    </row>
    <row r="141" spans="2:14">
      <c r="B141" s="208" t="s">
        <v>158</v>
      </c>
      <c r="C141" s="208"/>
      <c r="D141" s="208"/>
      <c r="E141" s="31">
        <v>6</v>
      </c>
      <c r="F141" s="5">
        <f t="shared" si="6"/>
        <v>4.1946308724832214E-4</v>
      </c>
      <c r="G141" s="31">
        <v>1</v>
      </c>
      <c r="H141" s="5">
        <f t="shared" si="7"/>
        <v>6.8189566996249573E-5</v>
      </c>
      <c r="I141" s="31">
        <v>2</v>
      </c>
      <c r="J141" s="5">
        <f t="shared" si="8"/>
        <v>1.2795905310300704E-4</v>
      </c>
      <c r="K141" s="31">
        <v>3</v>
      </c>
      <c r="L141" s="5">
        <f t="shared" si="9"/>
        <v>1.7791483809749734E-4</v>
      </c>
      <c r="M141" s="31">
        <v>1</v>
      </c>
      <c r="N141" s="5">
        <f t="shared" si="10"/>
        <v>5.5157198014340873E-5</v>
      </c>
    </row>
    <row r="142" spans="2:14">
      <c r="B142" s="208" t="s">
        <v>159</v>
      </c>
      <c r="C142" s="208"/>
      <c r="D142" s="208"/>
      <c r="E142" s="31">
        <v>3</v>
      </c>
      <c r="F142" s="5">
        <f t="shared" si="6"/>
        <v>2.0973154362416107E-4</v>
      </c>
      <c r="G142" s="31">
        <v>9</v>
      </c>
      <c r="H142" s="5">
        <f t="shared" si="7"/>
        <v>6.137061029662462E-4</v>
      </c>
      <c r="I142" s="31">
        <v>7</v>
      </c>
      <c r="J142" s="5">
        <f t="shared" si="8"/>
        <v>4.4785668586052463E-4</v>
      </c>
      <c r="K142" s="31">
        <v>16</v>
      </c>
      <c r="L142" s="5">
        <f t="shared" si="9"/>
        <v>9.4887913651998577E-4</v>
      </c>
      <c r="M142" s="31">
        <v>15</v>
      </c>
      <c r="N142" s="5">
        <f t="shared" si="10"/>
        <v>8.2735797021511303E-4</v>
      </c>
    </row>
    <row r="143" spans="2:14">
      <c r="B143" s="208" t="s">
        <v>160</v>
      </c>
      <c r="C143" s="208"/>
      <c r="D143" s="208"/>
      <c r="E143" s="31">
        <v>354</v>
      </c>
      <c r="F143" s="5">
        <f t="shared" si="6"/>
        <v>2.4748322147651006E-2</v>
      </c>
      <c r="G143" s="31">
        <v>337</v>
      </c>
      <c r="H143" s="5">
        <f t="shared" si="7"/>
        <v>2.2979884077736105E-2</v>
      </c>
      <c r="I143" s="31">
        <v>388</v>
      </c>
      <c r="J143" s="5">
        <f t="shared" si="8"/>
        <v>2.4824056301983366E-2</v>
      </c>
      <c r="K143" s="31">
        <v>407</v>
      </c>
      <c r="L143" s="5">
        <f t="shared" si="9"/>
        <v>2.4137113035227139E-2</v>
      </c>
      <c r="M143" s="31">
        <v>465</v>
      </c>
      <c r="N143" s="5">
        <f t="shared" si="10"/>
        <v>2.5648097076668507E-2</v>
      </c>
    </row>
    <row r="144" spans="2:14">
      <c r="B144" s="208" t="s">
        <v>161</v>
      </c>
      <c r="C144" s="208"/>
      <c r="D144" s="208"/>
      <c r="E144" s="31">
        <v>9</v>
      </c>
      <c r="F144" s="5">
        <f t="shared" si="6"/>
        <v>6.2919463087248318E-4</v>
      </c>
      <c r="G144" s="31">
        <v>16</v>
      </c>
      <c r="H144" s="5">
        <f t="shared" si="7"/>
        <v>1.0910330719399932E-3</v>
      </c>
      <c r="I144" s="31">
        <v>11</v>
      </c>
      <c r="J144" s="5">
        <f t="shared" si="8"/>
        <v>7.0377479206653866E-4</v>
      </c>
      <c r="K144" s="31">
        <v>28</v>
      </c>
      <c r="L144" s="5">
        <f t="shared" si="9"/>
        <v>1.660538488909975E-3</v>
      </c>
      <c r="M144" s="31">
        <v>23</v>
      </c>
      <c r="N144" s="5">
        <f t="shared" si="10"/>
        <v>1.2686155543298401E-3</v>
      </c>
    </row>
    <row r="145" spans="2:14">
      <c r="B145" s="208" t="s">
        <v>162</v>
      </c>
      <c r="C145" s="208"/>
      <c r="D145" s="208"/>
      <c r="E145" s="31">
        <v>0</v>
      </c>
      <c r="F145" s="5">
        <f t="shared" si="6"/>
        <v>0</v>
      </c>
      <c r="G145" s="31">
        <v>1</v>
      </c>
      <c r="H145" s="5">
        <f t="shared" si="7"/>
        <v>6.8189566996249573E-5</v>
      </c>
      <c r="I145" s="31">
        <v>0</v>
      </c>
      <c r="J145" s="5">
        <f t="shared" si="8"/>
        <v>0</v>
      </c>
      <c r="K145" s="31">
        <v>0</v>
      </c>
      <c r="L145" s="5">
        <f t="shared" si="9"/>
        <v>0</v>
      </c>
      <c r="M145" s="31">
        <v>0</v>
      </c>
      <c r="N145" s="5">
        <f t="shared" si="10"/>
        <v>0</v>
      </c>
    </row>
    <row r="146" spans="2:14">
      <c r="B146" s="208" t="s">
        <v>163</v>
      </c>
      <c r="C146" s="208"/>
      <c r="D146" s="208"/>
      <c r="E146" s="31">
        <v>131</v>
      </c>
      <c r="F146" s="5">
        <f t="shared" si="6"/>
        <v>9.1582774049216997E-3</v>
      </c>
      <c r="G146" s="31">
        <v>157</v>
      </c>
      <c r="H146" s="5">
        <f t="shared" si="7"/>
        <v>1.0705762018411183E-2</v>
      </c>
      <c r="I146" s="31">
        <v>157</v>
      </c>
      <c r="J146" s="5">
        <f t="shared" si="8"/>
        <v>1.0044785668586052E-2</v>
      </c>
      <c r="K146" s="31">
        <v>209</v>
      </c>
      <c r="L146" s="5">
        <f t="shared" si="9"/>
        <v>1.2394733720792315E-2</v>
      </c>
      <c r="M146" s="31">
        <v>196</v>
      </c>
      <c r="N146" s="5">
        <f t="shared" si="10"/>
        <v>1.0810810810810811E-2</v>
      </c>
    </row>
    <row r="147" spans="2:14">
      <c r="B147" s="208" t="s">
        <v>164</v>
      </c>
      <c r="C147" s="208"/>
      <c r="D147" s="208"/>
      <c r="E147" s="31">
        <v>155</v>
      </c>
      <c r="F147" s="5">
        <f t="shared" si="6"/>
        <v>1.0836129753914989E-2</v>
      </c>
      <c r="G147" s="31">
        <v>138</v>
      </c>
      <c r="H147" s="5">
        <f t="shared" si="7"/>
        <v>9.4101602454824407E-3</v>
      </c>
      <c r="I147" s="31">
        <v>173</v>
      </c>
      <c r="J147" s="5">
        <f t="shared" si="8"/>
        <v>1.1068458093410109E-2</v>
      </c>
      <c r="K147" s="31">
        <v>176</v>
      </c>
      <c r="L147" s="5">
        <f t="shared" si="9"/>
        <v>1.0437670501719844E-2</v>
      </c>
      <c r="M147" s="31">
        <v>174</v>
      </c>
      <c r="N147" s="5">
        <f t="shared" si="10"/>
        <v>9.5973524544953111E-3</v>
      </c>
    </row>
    <row r="148" spans="2:14">
      <c r="B148" s="208" t="s">
        <v>165</v>
      </c>
      <c r="C148" s="208"/>
      <c r="D148" s="208"/>
      <c r="E148" s="31">
        <v>5</v>
      </c>
      <c r="F148" s="5">
        <f t="shared" si="6"/>
        <v>3.4955257270693514E-4</v>
      </c>
      <c r="G148" s="31">
        <v>2</v>
      </c>
      <c r="H148" s="5">
        <f t="shared" si="7"/>
        <v>1.3637913399249915E-4</v>
      </c>
      <c r="I148" s="31">
        <v>3</v>
      </c>
      <c r="J148" s="5">
        <f t="shared" si="8"/>
        <v>1.9193857965451057E-4</v>
      </c>
      <c r="K148" s="31">
        <v>4</v>
      </c>
      <c r="L148" s="5">
        <f t="shared" si="9"/>
        <v>2.3721978412999644E-4</v>
      </c>
      <c r="M148" s="31">
        <v>1</v>
      </c>
      <c r="N148" s="5">
        <f t="shared" si="10"/>
        <v>5.5157198014340873E-5</v>
      </c>
    </row>
    <row r="149" spans="2:14">
      <c r="B149" s="208" t="s">
        <v>166</v>
      </c>
      <c r="C149" s="208"/>
      <c r="D149" s="208"/>
      <c r="E149" s="31">
        <v>1638</v>
      </c>
      <c r="F149" s="5">
        <f t="shared" si="6"/>
        <v>0.11451342281879194</v>
      </c>
      <c r="G149" s="31">
        <v>1867</v>
      </c>
      <c r="H149" s="5">
        <f t="shared" si="7"/>
        <v>0.12730992158199794</v>
      </c>
      <c r="I149" s="31">
        <v>2053</v>
      </c>
      <c r="J149" s="5">
        <f t="shared" si="8"/>
        <v>0.13134996801023671</v>
      </c>
      <c r="K149" s="31">
        <v>2356</v>
      </c>
      <c r="L149" s="5">
        <f t="shared" si="9"/>
        <v>0.1397224528525679</v>
      </c>
      <c r="M149" s="31">
        <v>2684</v>
      </c>
      <c r="N149" s="5">
        <f t="shared" si="10"/>
        <v>0.14804191947049089</v>
      </c>
    </row>
    <row r="150" spans="2:14">
      <c r="B150" s="208" t="s">
        <v>167</v>
      </c>
      <c r="C150" s="208"/>
      <c r="D150" s="208"/>
      <c r="E150" s="31">
        <v>360</v>
      </c>
      <c r="F150" s="5">
        <f t="shared" si="6"/>
        <v>2.5167785234899327E-2</v>
      </c>
      <c r="G150" s="31">
        <v>391</v>
      </c>
      <c r="H150" s="5">
        <f t="shared" si="7"/>
        <v>2.6662120695533583E-2</v>
      </c>
      <c r="I150" s="31">
        <v>434</v>
      </c>
      <c r="J150" s="5">
        <f t="shared" si="8"/>
        <v>2.7767114523352527E-2</v>
      </c>
      <c r="K150" s="31">
        <v>477</v>
      </c>
      <c r="L150" s="5">
        <f t="shared" si="9"/>
        <v>2.8288459257502077E-2</v>
      </c>
      <c r="M150" s="31">
        <v>579</v>
      </c>
      <c r="N150" s="5">
        <f t="shared" si="10"/>
        <v>3.1936017650303364E-2</v>
      </c>
    </row>
    <row r="151" spans="2:14">
      <c r="B151" s="208" t="s">
        <v>168</v>
      </c>
      <c r="C151" s="208"/>
      <c r="D151" s="208"/>
      <c r="E151" s="31">
        <v>6</v>
      </c>
      <c r="F151" s="5">
        <f t="shared" si="6"/>
        <v>4.1946308724832214E-4</v>
      </c>
      <c r="G151" s="31">
        <v>8</v>
      </c>
      <c r="H151" s="5">
        <f t="shared" si="7"/>
        <v>5.4551653596999659E-4</v>
      </c>
      <c r="I151" s="31">
        <v>5</v>
      </c>
      <c r="J151" s="5">
        <f t="shared" si="8"/>
        <v>3.1989763275751758E-4</v>
      </c>
      <c r="K151" s="31">
        <v>10</v>
      </c>
      <c r="L151" s="5">
        <f t="shared" si="9"/>
        <v>5.9304946032499113E-4</v>
      </c>
      <c r="M151" s="31">
        <v>7</v>
      </c>
      <c r="N151" s="5">
        <f t="shared" si="10"/>
        <v>3.861003861003861E-4</v>
      </c>
    </row>
    <row r="152" spans="2:14">
      <c r="B152" s="208" t="s">
        <v>169</v>
      </c>
      <c r="C152" s="208"/>
      <c r="D152" s="208"/>
      <c r="E152" s="31">
        <v>89</v>
      </c>
      <c r="F152" s="5">
        <f t="shared" si="6"/>
        <v>6.2220357941834455E-3</v>
      </c>
      <c r="G152" s="31">
        <v>83</v>
      </c>
      <c r="H152" s="5">
        <f t="shared" si="7"/>
        <v>5.6597340606887149E-3</v>
      </c>
      <c r="I152" s="31">
        <v>90</v>
      </c>
      <c r="J152" s="5">
        <f t="shared" si="8"/>
        <v>5.7581573896353169E-3</v>
      </c>
      <c r="K152" s="31">
        <v>75</v>
      </c>
      <c r="L152" s="5">
        <f t="shared" si="9"/>
        <v>4.4478709524374332E-3</v>
      </c>
      <c r="M152" s="31">
        <v>68</v>
      </c>
      <c r="N152" s="5">
        <f t="shared" si="10"/>
        <v>3.7506894649751792E-3</v>
      </c>
    </row>
    <row r="153" spans="2:14">
      <c r="B153" s="208" t="s">
        <v>170</v>
      </c>
      <c r="C153" s="208"/>
      <c r="D153" s="208"/>
      <c r="E153" s="31">
        <v>1226</v>
      </c>
      <c r="F153" s="5">
        <f t="shared" si="6"/>
        <v>8.5710290827740496E-2</v>
      </c>
      <c r="G153" s="31">
        <v>1259</v>
      </c>
      <c r="H153" s="5">
        <f t="shared" si="7"/>
        <v>8.5850664848278219E-2</v>
      </c>
      <c r="I153" s="31">
        <v>1419</v>
      </c>
      <c r="J153" s="5">
        <f t="shared" si="8"/>
        <v>9.078694817658349E-2</v>
      </c>
      <c r="K153" s="31">
        <v>1586</v>
      </c>
      <c r="L153" s="5">
        <f t="shared" si="9"/>
        <v>9.4057644407543592E-2</v>
      </c>
      <c r="M153" s="31">
        <v>1738</v>
      </c>
      <c r="N153" s="5">
        <f t="shared" si="10"/>
        <v>9.5863210148924433E-2</v>
      </c>
    </row>
    <row r="154" spans="2:14">
      <c r="B154" s="208" t="s">
        <v>171</v>
      </c>
      <c r="C154" s="208"/>
      <c r="D154" s="208"/>
      <c r="E154" s="31">
        <v>2</v>
      </c>
      <c r="F154" s="5">
        <f t="shared" si="6"/>
        <v>1.3982102908277405E-4</v>
      </c>
      <c r="G154" s="31">
        <v>0</v>
      </c>
      <c r="H154" s="5">
        <f t="shared" si="7"/>
        <v>0</v>
      </c>
      <c r="I154" s="31">
        <v>5</v>
      </c>
      <c r="J154" s="5">
        <f t="shared" si="8"/>
        <v>3.1989763275751758E-4</v>
      </c>
      <c r="K154" s="31">
        <v>2</v>
      </c>
      <c r="L154" s="5">
        <f t="shared" si="9"/>
        <v>1.1860989206499822E-4</v>
      </c>
      <c r="M154" s="31">
        <v>2</v>
      </c>
      <c r="N154" s="5">
        <f t="shared" si="10"/>
        <v>1.1031439602868175E-4</v>
      </c>
    </row>
    <row r="155" spans="2:14">
      <c r="B155" s="208" t="s">
        <v>172</v>
      </c>
      <c r="C155" s="208"/>
      <c r="D155" s="208"/>
      <c r="E155" s="31">
        <v>8</v>
      </c>
      <c r="F155" s="5">
        <f t="shared" si="6"/>
        <v>5.5928411633109618E-4</v>
      </c>
      <c r="G155" s="31">
        <v>25</v>
      </c>
      <c r="H155" s="5">
        <f t="shared" si="7"/>
        <v>1.7047391749062393E-3</v>
      </c>
      <c r="I155" s="31">
        <v>48</v>
      </c>
      <c r="J155" s="5">
        <f t="shared" si="8"/>
        <v>3.0710172744721691E-3</v>
      </c>
      <c r="K155" s="31">
        <v>100</v>
      </c>
      <c r="L155" s="5">
        <f t="shared" si="9"/>
        <v>5.9304946032499107E-3</v>
      </c>
      <c r="M155" s="31">
        <v>110</v>
      </c>
      <c r="N155" s="5">
        <f t="shared" si="10"/>
        <v>6.0672917815774961E-3</v>
      </c>
    </row>
    <row r="156" spans="2:14">
      <c r="B156" s="208" t="s">
        <v>173</v>
      </c>
      <c r="C156" s="208"/>
      <c r="D156" s="208"/>
      <c r="E156" s="31">
        <v>19</v>
      </c>
      <c r="F156" s="5">
        <f t="shared" si="6"/>
        <v>1.3282997762863536E-3</v>
      </c>
      <c r="G156" s="31">
        <v>14</v>
      </c>
      <c r="H156" s="5">
        <f t="shared" si="7"/>
        <v>9.5465393794749406E-4</v>
      </c>
      <c r="I156" s="31">
        <v>8</v>
      </c>
      <c r="J156" s="5">
        <f t="shared" si="8"/>
        <v>5.1183621241202818E-4</v>
      </c>
      <c r="K156" s="31">
        <v>12</v>
      </c>
      <c r="L156" s="5">
        <f t="shared" si="9"/>
        <v>7.1165935238998938E-4</v>
      </c>
      <c r="M156" s="31">
        <v>12</v>
      </c>
      <c r="N156" s="5">
        <f t="shared" si="10"/>
        <v>6.6188637617209042E-4</v>
      </c>
    </row>
    <row r="157" spans="2:14">
      <c r="B157" s="208" t="s">
        <v>174</v>
      </c>
      <c r="C157" s="208"/>
      <c r="D157" s="208"/>
      <c r="E157" s="31">
        <v>5</v>
      </c>
      <c r="F157" s="5">
        <f t="shared" si="6"/>
        <v>3.4955257270693514E-4</v>
      </c>
      <c r="G157" s="31">
        <v>2</v>
      </c>
      <c r="H157" s="5">
        <f t="shared" si="7"/>
        <v>1.3637913399249915E-4</v>
      </c>
      <c r="I157" s="31">
        <v>3</v>
      </c>
      <c r="J157" s="5">
        <f t="shared" si="8"/>
        <v>1.9193857965451057E-4</v>
      </c>
      <c r="K157" s="31">
        <v>6</v>
      </c>
      <c r="L157" s="5">
        <f t="shared" si="9"/>
        <v>3.5582967619499469E-4</v>
      </c>
      <c r="M157" s="31">
        <v>6</v>
      </c>
      <c r="N157" s="5">
        <f t="shared" si="10"/>
        <v>3.3094318808604521E-4</v>
      </c>
    </row>
    <row r="158" spans="2:14">
      <c r="B158" s="208" t="s">
        <v>175</v>
      </c>
      <c r="C158" s="208"/>
      <c r="D158" s="208"/>
      <c r="E158" s="31">
        <v>8238</v>
      </c>
      <c r="F158" s="5">
        <f t="shared" si="6"/>
        <v>0.57592281879194629</v>
      </c>
      <c r="G158" s="31">
        <v>8178</v>
      </c>
      <c r="H158" s="5">
        <f t="shared" si="7"/>
        <v>0.55765427889532904</v>
      </c>
      <c r="I158" s="31">
        <v>8498</v>
      </c>
      <c r="J158" s="5">
        <f t="shared" si="8"/>
        <v>0.54369801663467687</v>
      </c>
      <c r="K158" s="31">
        <v>8922</v>
      </c>
      <c r="L158" s="5">
        <f t="shared" si="9"/>
        <v>0.52911872850195707</v>
      </c>
      <c r="M158" s="31">
        <v>9427</v>
      </c>
      <c r="N158" s="5">
        <f t="shared" si="10"/>
        <v>0.51996690568119142</v>
      </c>
    </row>
    <row r="159" spans="2:14">
      <c r="B159" s="208" t="s">
        <v>176</v>
      </c>
      <c r="C159" s="208"/>
      <c r="D159" s="208"/>
      <c r="E159" s="31">
        <v>172</v>
      </c>
      <c r="F159" s="5">
        <f t="shared" si="6"/>
        <v>1.2024608501118568E-2</v>
      </c>
      <c r="G159" s="31">
        <v>182</v>
      </c>
      <c r="H159" s="5">
        <f t="shared" si="7"/>
        <v>1.2410501193317422E-2</v>
      </c>
      <c r="I159" s="31">
        <v>231</v>
      </c>
      <c r="J159" s="5">
        <f t="shared" si="8"/>
        <v>1.4779270633397313E-2</v>
      </c>
      <c r="K159" s="31">
        <v>275</v>
      </c>
      <c r="L159" s="5">
        <f t="shared" si="9"/>
        <v>1.6308860158937254E-2</v>
      </c>
      <c r="M159" s="31">
        <v>275</v>
      </c>
      <c r="N159" s="5">
        <f t="shared" si="10"/>
        <v>1.516822945394374E-2</v>
      </c>
    </row>
    <row r="160" spans="2:14">
      <c r="B160" s="208" t="s">
        <v>180</v>
      </c>
      <c r="C160" s="208"/>
      <c r="D160" s="208"/>
      <c r="E160" s="31">
        <v>1231</v>
      </c>
      <c r="F160" s="5">
        <f t="shared" si="6"/>
        <v>8.6059843400447422E-2</v>
      </c>
      <c r="G160" s="31">
        <v>1313</v>
      </c>
      <c r="H160" s="5">
        <f t="shared" si="7"/>
        <v>8.953290146607569E-2</v>
      </c>
      <c r="I160" s="31">
        <v>1383</v>
      </c>
      <c r="J160" s="5">
        <f t="shared" si="8"/>
        <v>8.8483685220729372E-2</v>
      </c>
      <c r="K160" s="31">
        <v>1446</v>
      </c>
      <c r="L160" s="5">
        <f t="shared" si="9"/>
        <v>8.5754951962993708E-2</v>
      </c>
      <c r="M160" s="31">
        <v>1572</v>
      </c>
      <c r="N160" s="5">
        <f t="shared" si="10"/>
        <v>8.6707115278543856E-2</v>
      </c>
    </row>
    <row r="161" spans="2:14">
      <c r="B161" s="208" t="s">
        <v>177</v>
      </c>
      <c r="C161" s="208"/>
      <c r="D161" s="208"/>
      <c r="E161" s="31">
        <v>5</v>
      </c>
      <c r="F161" s="5">
        <f t="shared" si="6"/>
        <v>3.4955257270693514E-4</v>
      </c>
      <c r="G161" s="31">
        <v>8</v>
      </c>
      <c r="H161" s="5">
        <f t="shared" si="7"/>
        <v>5.4551653596999659E-4</v>
      </c>
      <c r="I161" s="31">
        <v>5</v>
      </c>
      <c r="J161" s="5">
        <f t="shared" si="8"/>
        <v>3.1989763275751758E-4</v>
      </c>
      <c r="K161" s="31">
        <v>3</v>
      </c>
      <c r="L161" s="5">
        <f t="shared" si="9"/>
        <v>1.7791483809749734E-4</v>
      </c>
      <c r="M161" s="31">
        <v>5</v>
      </c>
      <c r="N161" s="5">
        <f t="shared" si="10"/>
        <v>2.7578599007170438E-4</v>
      </c>
    </row>
    <row r="162" spans="2:14">
      <c r="B162" s="208" t="s">
        <v>178</v>
      </c>
      <c r="C162" s="208"/>
      <c r="D162" s="208"/>
      <c r="E162" s="31">
        <v>46</v>
      </c>
      <c r="F162" s="5">
        <f t="shared" si="6"/>
        <v>3.2158836689038031E-3</v>
      </c>
      <c r="G162" s="31">
        <v>31</v>
      </c>
      <c r="H162" s="5">
        <f t="shared" si="7"/>
        <v>2.1138765768837367E-3</v>
      </c>
      <c r="I162" s="31">
        <v>37</v>
      </c>
      <c r="J162" s="5">
        <f t="shared" si="8"/>
        <v>2.3672424824056301E-3</v>
      </c>
      <c r="K162" s="31">
        <v>22</v>
      </c>
      <c r="L162" s="5">
        <f t="shared" si="9"/>
        <v>1.3047088127149805E-3</v>
      </c>
      <c r="M162" s="31">
        <v>17</v>
      </c>
      <c r="N162" s="5">
        <f t="shared" si="10"/>
        <v>9.376723662437948E-4</v>
      </c>
    </row>
    <row r="163" spans="2:14">
      <c r="B163" s="208" t="s">
        <v>179</v>
      </c>
      <c r="C163" s="208"/>
      <c r="D163" s="208"/>
      <c r="E163" s="31">
        <v>0</v>
      </c>
      <c r="F163" s="5">
        <f t="shared" si="6"/>
        <v>0</v>
      </c>
      <c r="G163" s="31">
        <v>7</v>
      </c>
      <c r="H163" s="5">
        <f t="shared" si="7"/>
        <v>4.7732696897374703E-4</v>
      </c>
      <c r="I163" s="31">
        <v>2</v>
      </c>
      <c r="J163" s="5">
        <f t="shared" si="8"/>
        <v>1.2795905310300704E-4</v>
      </c>
      <c r="K163" s="31">
        <v>3</v>
      </c>
      <c r="L163" s="5">
        <f t="shared" si="9"/>
        <v>1.7791483809749734E-4</v>
      </c>
      <c r="M163" s="31">
        <v>3</v>
      </c>
      <c r="N163" s="5">
        <f t="shared" si="10"/>
        <v>1.6547159404302261E-4</v>
      </c>
    </row>
    <row r="164" spans="2:14">
      <c r="B164" s="211" t="s">
        <v>3</v>
      </c>
      <c r="C164" s="211"/>
      <c r="D164" s="211"/>
      <c r="E164" s="64">
        <f>SUM(E138:E163)</f>
        <v>14304</v>
      </c>
      <c r="F164" s="66">
        <f>SUM(F138:F163)</f>
        <v>0.99999999999999989</v>
      </c>
      <c r="G164" s="64">
        <f t="shared" ref="G164" si="11">SUM(G138:G163)</f>
        <v>14665</v>
      </c>
      <c r="H164" s="66">
        <f t="shared" ref="H164:N164" si="12">SUM(H138:H163)</f>
        <v>1.0000000000000002</v>
      </c>
      <c r="I164" s="64">
        <f t="shared" si="12"/>
        <v>15630</v>
      </c>
      <c r="J164" s="66">
        <f t="shared" si="12"/>
        <v>1</v>
      </c>
      <c r="K164" s="64">
        <f t="shared" si="12"/>
        <v>16862</v>
      </c>
      <c r="L164" s="66">
        <f t="shared" si="12"/>
        <v>1</v>
      </c>
      <c r="M164" s="64">
        <f t="shared" si="12"/>
        <v>18130</v>
      </c>
      <c r="N164" s="66">
        <f t="shared" si="12"/>
        <v>0.99999999999999989</v>
      </c>
    </row>
    <row r="167" spans="2:14">
      <c r="B167" s="209" t="s">
        <v>184</v>
      </c>
      <c r="C167" s="209"/>
      <c r="D167" s="209"/>
      <c r="E167" s="65">
        <v>44469</v>
      </c>
      <c r="F167" s="65" t="s">
        <v>2</v>
      </c>
      <c r="G167" s="65">
        <v>44561</v>
      </c>
      <c r="H167" s="65" t="s">
        <v>2</v>
      </c>
      <c r="I167" s="65">
        <v>44651</v>
      </c>
      <c r="J167" s="65" t="s">
        <v>2</v>
      </c>
      <c r="K167" s="65">
        <v>44742</v>
      </c>
      <c r="L167" s="65" t="s">
        <v>2</v>
      </c>
      <c r="M167" s="65">
        <v>44834</v>
      </c>
      <c r="N167" s="65" t="s">
        <v>2</v>
      </c>
    </row>
    <row r="168" spans="2:14">
      <c r="B168" s="210" t="s">
        <v>181</v>
      </c>
      <c r="C168" s="210"/>
      <c r="D168" s="210"/>
      <c r="E168" s="31">
        <v>12</v>
      </c>
      <c r="F168" s="5">
        <f t="shared" ref="F168:F174" si="13">E168/E$175</f>
        <v>8.3892617449664428E-4</v>
      </c>
      <c r="G168" s="31">
        <v>7</v>
      </c>
      <c r="H168" s="5">
        <f t="shared" ref="H168:H174" si="14">G168/G$175</f>
        <v>4.7732696897374703E-4</v>
      </c>
      <c r="I168" s="31">
        <v>13</v>
      </c>
      <c r="J168" s="5">
        <f>I168/I$175</f>
        <v>8.3173384516954576E-4</v>
      </c>
      <c r="K168" s="31">
        <v>5</v>
      </c>
      <c r="L168" s="5">
        <f>K168/K$175</f>
        <v>2.9652473016249557E-4</v>
      </c>
      <c r="M168" s="31">
        <v>8</v>
      </c>
      <c r="N168" s="5">
        <f>M168/M$175</f>
        <v>4.4125758411472699E-4</v>
      </c>
    </row>
    <row r="169" spans="2:14">
      <c r="B169" s="208" t="s">
        <v>185</v>
      </c>
      <c r="C169" s="208"/>
      <c r="D169" s="208"/>
      <c r="E169" s="31">
        <v>37</v>
      </c>
      <c r="F169" s="5">
        <f t="shared" si="13"/>
        <v>2.5866890380313199E-3</v>
      </c>
      <c r="G169" s="31">
        <v>45</v>
      </c>
      <c r="H169" s="5">
        <f t="shared" si="14"/>
        <v>3.0685305148312309E-3</v>
      </c>
      <c r="I169" s="31">
        <v>61</v>
      </c>
      <c r="J169" s="5">
        <f t="shared" ref="J169" si="15">I169/I$175</f>
        <v>3.9027511196417148E-3</v>
      </c>
      <c r="K169" s="31">
        <v>71</v>
      </c>
      <c r="L169" s="5">
        <f t="shared" ref="L169" si="16">K169/K$175</f>
        <v>4.2106511683074367E-3</v>
      </c>
      <c r="M169" s="31">
        <v>115</v>
      </c>
      <c r="N169" s="5">
        <f t="shared" ref="N169" si="17">M169/M$175</f>
        <v>6.3430777716492002E-3</v>
      </c>
    </row>
    <row r="170" spans="2:14">
      <c r="B170" s="208" t="s">
        <v>186</v>
      </c>
      <c r="C170" s="208"/>
      <c r="D170" s="208"/>
      <c r="E170" s="31">
        <v>25</v>
      </c>
      <c r="F170" s="5">
        <f t="shared" si="13"/>
        <v>1.7477628635346756E-3</v>
      </c>
      <c r="G170" s="31">
        <v>31</v>
      </c>
      <c r="H170" s="5">
        <f t="shared" si="14"/>
        <v>2.1138765768837367E-3</v>
      </c>
      <c r="I170" s="31">
        <v>97</v>
      </c>
      <c r="J170" s="5">
        <f t="shared" ref="J170" si="18">I170/I$175</f>
        <v>6.2060140754958415E-3</v>
      </c>
      <c r="K170" s="31">
        <v>210</v>
      </c>
      <c r="L170" s="5">
        <f t="shared" ref="L170" si="19">K170/K$175</f>
        <v>1.2454038666824813E-2</v>
      </c>
      <c r="M170" s="31">
        <v>351</v>
      </c>
      <c r="N170" s="5">
        <f t="shared" ref="N170" si="20">M170/M$175</f>
        <v>1.9360176503033646E-2</v>
      </c>
    </row>
    <row r="171" spans="2:14">
      <c r="B171" s="208" t="s">
        <v>187</v>
      </c>
      <c r="C171" s="208"/>
      <c r="D171" s="208"/>
      <c r="E171" s="31">
        <v>3738</v>
      </c>
      <c r="F171" s="5">
        <f t="shared" si="13"/>
        <v>0.2613255033557047</v>
      </c>
      <c r="G171" s="31">
        <v>3532</v>
      </c>
      <c r="H171" s="5">
        <f t="shared" si="14"/>
        <v>0.2408455506307535</v>
      </c>
      <c r="I171" s="31">
        <v>3496</v>
      </c>
      <c r="J171" s="5">
        <f t="shared" ref="J171" si="21">I171/I$175</f>
        <v>0.2236724248240563</v>
      </c>
      <c r="K171" s="31">
        <v>3411</v>
      </c>
      <c r="L171" s="5">
        <f t="shared" ref="L171" si="22">K171/K$175</f>
        <v>0.20228917091685447</v>
      </c>
      <c r="M171" s="31">
        <v>3335</v>
      </c>
      <c r="N171" s="5">
        <f t="shared" ref="N171" si="23">M171/M$175</f>
        <v>0.1839492553778268</v>
      </c>
    </row>
    <row r="172" spans="2:14">
      <c r="B172" s="208" t="s">
        <v>188</v>
      </c>
      <c r="C172" s="208"/>
      <c r="D172" s="208"/>
      <c r="E172" s="31">
        <v>9346</v>
      </c>
      <c r="F172" s="5">
        <f t="shared" si="13"/>
        <v>0.65338366890380317</v>
      </c>
      <c r="G172" s="31">
        <v>9797</v>
      </c>
      <c r="H172" s="5">
        <f t="shared" si="14"/>
        <v>0.66805318786225709</v>
      </c>
      <c r="I172" s="31">
        <v>10385</v>
      </c>
      <c r="J172" s="5">
        <f>I172/I$175</f>
        <v>0.66442738323736406</v>
      </c>
      <c r="K172" s="31">
        <v>11318</v>
      </c>
      <c r="L172" s="5">
        <f>K172/K$175</f>
        <v>0.67121337919582491</v>
      </c>
      <c r="M172" s="31">
        <v>12084</v>
      </c>
      <c r="N172" s="5">
        <f>M172/M$175</f>
        <v>0.66651958080529505</v>
      </c>
    </row>
    <row r="173" spans="2:14">
      <c r="B173" s="208" t="s">
        <v>189</v>
      </c>
      <c r="C173" s="208"/>
      <c r="D173" s="208"/>
      <c r="E173" s="31">
        <v>239</v>
      </c>
      <c r="F173" s="5">
        <f t="shared" si="13"/>
        <v>1.6708612975391498E-2</v>
      </c>
      <c r="G173" s="31">
        <v>200</v>
      </c>
      <c r="H173" s="5">
        <f t="shared" si="14"/>
        <v>1.3637913399249914E-2</v>
      </c>
      <c r="I173" s="31">
        <v>218</v>
      </c>
      <c r="J173" s="5">
        <f t="shared" ref="J173" si="24">I173/I$175</f>
        <v>1.3947536788227768E-2</v>
      </c>
      <c r="K173" s="31">
        <v>188</v>
      </c>
      <c r="L173" s="5">
        <f t="shared" ref="L173" si="25">K173/K$175</f>
        <v>1.1149329854109833E-2</v>
      </c>
      <c r="M173" s="31">
        <v>194</v>
      </c>
      <c r="N173" s="5">
        <f t="shared" ref="N173" si="26">M173/M$175</f>
        <v>1.0700496414782129E-2</v>
      </c>
    </row>
    <row r="174" spans="2:14">
      <c r="B174" s="208" t="s">
        <v>190</v>
      </c>
      <c r="C174" s="208"/>
      <c r="D174" s="208"/>
      <c r="E174" s="31">
        <v>907</v>
      </c>
      <c r="F174" s="5">
        <f t="shared" si="13"/>
        <v>6.3408836689038031E-2</v>
      </c>
      <c r="G174" s="31">
        <v>1053</v>
      </c>
      <c r="H174" s="5">
        <f t="shared" si="14"/>
        <v>7.1803614047050796E-2</v>
      </c>
      <c r="I174" s="31">
        <v>1360</v>
      </c>
      <c r="J174" s="5">
        <f t="shared" ref="J174" si="27">I174/I$175</f>
        <v>8.7012156110044786E-2</v>
      </c>
      <c r="K174" s="31">
        <v>1659</v>
      </c>
      <c r="L174" s="5">
        <f t="shared" ref="L174" si="28">K174/K$175</f>
        <v>9.8386905467916022E-2</v>
      </c>
      <c r="M174" s="31">
        <v>2043</v>
      </c>
      <c r="N174" s="5">
        <f t="shared" ref="N174" si="29">M174/M$175</f>
        <v>0.1126861555432984</v>
      </c>
    </row>
    <row r="175" spans="2:14">
      <c r="B175" s="211" t="s">
        <v>3</v>
      </c>
      <c r="C175" s="211"/>
      <c r="D175" s="211"/>
      <c r="E175" s="64">
        <f t="shared" ref="E175:N175" si="30">SUM(E168:E174)</f>
        <v>14304</v>
      </c>
      <c r="F175" s="66">
        <f t="shared" si="30"/>
        <v>1</v>
      </c>
      <c r="G175" s="64">
        <f t="shared" si="30"/>
        <v>14665</v>
      </c>
      <c r="H175" s="66">
        <f t="shared" si="30"/>
        <v>1</v>
      </c>
      <c r="I175" s="64">
        <f t="shared" si="30"/>
        <v>15630</v>
      </c>
      <c r="J175" s="66">
        <f t="shared" si="30"/>
        <v>1</v>
      </c>
      <c r="K175" s="64">
        <f t="shared" si="30"/>
        <v>16862</v>
      </c>
      <c r="L175" s="66">
        <f t="shared" si="30"/>
        <v>1</v>
      </c>
      <c r="M175" s="64">
        <f t="shared" si="30"/>
        <v>18130</v>
      </c>
      <c r="N175" s="66">
        <f t="shared" si="30"/>
        <v>0.99999999999999989</v>
      </c>
    </row>
    <row r="178" spans="2:14">
      <c r="B178" s="209" t="s">
        <v>135</v>
      </c>
      <c r="C178" s="209"/>
      <c r="D178" s="209"/>
      <c r="E178" s="65">
        <v>44469</v>
      </c>
      <c r="F178" s="65" t="s">
        <v>2</v>
      </c>
      <c r="G178" s="65">
        <v>44561</v>
      </c>
      <c r="H178" s="65" t="s">
        <v>2</v>
      </c>
      <c r="I178" s="65">
        <v>44651</v>
      </c>
      <c r="J178" s="65" t="s">
        <v>2</v>
      </c>
      <c r="K178" s="65">
        <v>44742</v>
      </c>
      <c r="L178" s="65" t="s">
        <v>2</v>
      </c>
      <c r="M178" s="65">
        <v>44834</v>
      </c>
      <c r="N178" s="65" t="s">
        <v>2</v>
      </c>
    </row>
    <row r="179" spans="2:14">
      <c r="B179" s="210" t="s">
        <v>181</v>
      </c>
      <c r="C179" s="210"/>
      <c r="D179" s="210"/>
      <c r="E179" s="31">
        <v>3</v>
      </c>
      <c r="F179" s="5">
        <f>E179/E$185</f>
        <v>2.0973154362416107E-4</v>
      </c>
      <c r="G179" s="31">
        <v>3</v>
      </c>
      <c r="H179" s="5">
        <f>G179/G$185</f>
        <v>2.0456870098874873E-4</v>
      </c>
      <c r="I179" s="31">
        <v>2</v>
      </c>
      <c r="J179" s="5">
        <f>I179/I$185</f>
        <v>1.2795905310300704E-4</v>
      </c>
      <c r="K179" s="31">
        <v>3</v>
      </c>
      <c r="L179" s="5">
        <f>K179/K$185</f>
        <v>1.7791483809749734E-4</v>
      </c>
      <c r="M179" s="31">
        <v>1</v>
      </c>
      <c r="N179" s="5">
        <f>M179/M$185</f>
        <v>5.5157198014340873E-5</v>
      </c>
    </row>
    <row r="180" spans="2:14">
      <c r="B180" s="208" t="s">
        <v>191</v>
      </c>
      <c r="C180" s="208"/>
      <c r="D180" s="208"/>
      <c r="E180" s="31">
        <v>5507</v>
      </c>
      <c r="F180" s="5">
        <f t="shared" ref="F180:H184" si="31">E180/E$185</f>
        <v>0.38499720357941836</v>
      </c>
      <c r="G180" s="31">
        <v>5544</v>
      </c>
      <c r="H180" s="5">
        <f t="shared" si="31"/>
        <v>0.37804295942720761</v>
      </c>
      <c r="I180" s="31">
        <v>5717</v>
      </c>
      <c r="J180" s="5">
        <f t="shared" ref="J180" si="32">I180/I$185</f>
        <v>0.36577095329494563</v>
      </c>
      <c r="K180" s="31">
        <v>5903</v>
      </c>
      <c r="L180" s="5">
        <f t="shared" ref="L180" si="33">K180/K$185</f>
        <v>0.35007709642984225</v>
      </c>
      <c r="M180" s="31">
        <v>6106</v>
      </c>
      <c r="N180" s="5">
        <f t="shared" ref="N180" si="34">M180/M$185</f>
        <v>0.33678985107556536</v>
      </c>
    </row>
    <row r="181" spans="2:14">
      <c r="B181" s="208" t="s">
        <v>192</v>
      </c>
      <c r="C181" s="208"/>
      <c r="D181" s="208"/>
      <c r="E181" s="31">
        <v>1122</v>
      </c>
      <c r="F181" s="5">
        <f t="shared" si="31"/>
        <v>7.8439597315436246E-2</v>
      </c>
      <c r="G181" s="31">
        <v>1177</v>
      </c>
      <c r="H181" s="5">
        <f t="shared" si="31"/>
        <v>8.0259120354585753E-2</v>
      </c>
      <c r="I181" s="31">
        <v>1314</v>
      </c>
      <c r="J181" s="5">
        <f t="shared" ref="J181" si="35">I181/I$185</f>
        <v>8.4069097888675628E-2</v>
      </c>
      <c r="K181" s="31">
        <v>1420</v>
      </c>
      <c r="L181" s="5">
        <f t="shared" ref="L181" si="36">K181/K$185</f>
        <v>8.4213023366148734E-2</v>
      </c>
      <c r="M181" s="31">
        <v>1507</v>
      </c>
      <c r="N181" s="5">
        <f t="shared" ref="N181" si="37">M181/M$185</f>
        <v>8.3121897407611695E-2</v>
      </c>
    </row>
    <row r="182" spans="2:14">
      <c r="B182" s="208" t="s">
        <v>193</v>
      </c>
      <c r="C182" s="208"/>
      <c r="D182" s="208"/>
      <c r="E182" s="31">
        <v>6807</v>
      </c>
      <c r="F182" s="5">
        <f t="shared" si="31"/>
        <v>0.47588087248322147</v>
      </c>
      <c r="G182" s="31">
        <v>7105</v>
      </c>
      <c r="H182" s="5">
        <f t="shared" si="31"/>
        <v>0.48448687350835323</v>
      </c>
      <c r="I182" s="31">
        <v>7687</v>
      </c>
      <c r="J182" s="5">
        <f t="shared" ref="J182" si="38">I182/I$185</f>
        <v>0.49181062060140757</v>
      </c>
      <c r="K182" s="31">
        <v>8577</v>
      </c>
      <c r="L182" s="5">
        <f t="shared" ref="L182" si="39">K182/K$185</f>
        <v>0.50865852212074492</v>
      </c>
      <c r="M182" s="31">
        <v>9535</v>
      </c>
      <c r="N182" s="5">
        <f t="shared" ref="N182" si="40">M182/M$185</f>
        <v>0.52592388306674021</v>
      </c>
    </row>
    <row r="183" spans="2:14">
      <c r="B183" s="208" t="s">
        <v>194</v>
      </c>
      <c r="C183" s="208"/>
      <c r="D183" s="208"/>
      <c r="E183" s="31">
        <v>518</v>
      </c>
      <c r="F183" s="5">
        <f t="shared" si="31"/>
        <v>3.6213646532438477E-2</v>
      </c>
      <c r="G183" s="31">
        <v>511</v>
      </c>
      <c r="H183" s="5">
        <f t="shared" si="31"/>
        <v>3.484486873508353E-2</v>
      </c>
      <c r="I183" s="31">
        <v>551</v>
      </c>
      <c r="J183" s="5">
        <f t="shared" ref="J183" si="41">I183/I$185</f>
        <v>3.5252719129878436E-2</v>
      </c>
      <c r="K183" s="31">
        <v>557</v>
      </c>
      <c r="L183" s="5">
        <f t="shared" ref="L183" si="42">K183/K$185</f>
        <v>3.3032854940102004E-2</v>
      </c>
      <c r="M183" s="31">
        <v>560</v>
      </c>
      <c r="N183" s="5">
        <f t="shared" ref="N183" si="43">M183/M$185</f>
        <v>3.0888030888030889E-2</v>
      </c>
    </row>
    <row r="184" spans="2:14">
      <c r="B184" s="208" t="s">
        <v>195</v>
      </c>
      <c r="C184" s="208"/>
      <c r="D184" s="208"/>
      <c r="E184" s="31">
        <v>347</v>
      </c>
      <c r="F184" s="5">
        <f t="shared" si="31"/>
        <v>2.4258948545861296E-2</v>
      </c>
      <c r="G184" s="31">
        <v>325</v>
      </c>
      <c r="H184" s="5">
        <f t="shared" si="31"/>
        <v>2.2161609273781111E-2</v>
      </c>
      <c r="I184" s="31">
        <v>359</v>
      </c>
      <c r="J184" s="5">
        <f t="shared" ref="J184" si="44">I184/I$185</f>
        <v>2.2968650031989762E-2</v>
      </c>
      <c r="K184" s="31">
        <v>402</v>
      </c>
      <c r="L184" s="5">
        <f t="shared" ref="L184" si="45">K184/K$185</f>
        <v>2.3840588305064643E-2</v>
      </c>
      <c r="M184" s="31">
        <v>421</v>
      </c>
      <c r="N184" s="5">
        <f t="shared" ref="N184" si="46">M184/M$185</f>
        <v>2.3221180364037506E-2</v>
      </c>
    </row>
    <row r="185" spans="2:14">
      <c r="B185" s="211" t="s">
        <v>3</v>
      </c>
      <c r="C185" s="211"/>
      <c r="D185" s="211"/>
      <c r="E185" s="64">
        <f t="shared" ref="E185:N185" si="47">SUM(E179:E184)</f>
        <v>14304</v>
      </c>
      <c r="F185" s="66">
        <f t="shared" si="47"/>
        <v>1</v>
      </c>
      <c r="G185" s="64">
        <f t="shared" si="47"/>
        <v>14665</v>
      </c>
      <c r="H185" s="66">
        <f t="shared" si="47"/>
        <v>1</v>
      </c>
      <c r="I185" s="64">
        <f t="shared" si="47"/>
        <v>15630</v>
      </c>
      <c r="J185" s="66">
        <f t="shared" si="47"/>
        <v>1</v>
      </c>
      <c r="K185" s="64">
        <f t="shared" si="47"/>
        <v>16862</v>
      </c>
      <c r="L185" s="66">
        <f t="shared" si="47"/>
        <v>1</v>
      </c>
      <c r="M185" s="64">
        <f t="shared" si="47"/>
        <v>18130</v>
      </c>
      <c r="N185" s="66">
        <f t="shared" si="47"/>
        <v>1</v>
      </c>
    </row>
    <row r="188" spans="2:14">
      <c r="B188" s="209" t="s">
        <v>196</v>
      </c>
      <c r="C188" s="209"/>
      <c r="D188" s="209"/>
      <c r="E188" s="65">
        <v>44469</v>
      </c>
      <c r="F188" s="65" t="s">
        <v>2</v>
      </c>
      <c r="G188" s="65">
        <v>44561</v>
      </c>
      <c r="H188" s="65" t="s">
        <v>2</v>
      </c>
      <c r="I188" s="65">
        <v>44651</v>
      </c>
      <c r="J188" s="65" t="s">
        <v>2</v>
      </c>
      <c r="K188" s="65">
        <v>44742</v>
      </c>
      <c r="L188" s="65" t="s">
        <v>2</v>
      </c>
      <c r="M188" s="65">
        <v>44834</v>
      </c>
      <c r="N188" s="65" t="s">
        <v>2</v>
      </c>
    </row>
    <row r="189" spans="2:14">
      <c r="B189" s="210" t="s">
        <v>181</v>
      </c>
      <c r="C189" s="210"/>
      <c r="D189" s="210"/>
      <c r="E189" s="31">
        <v>58</v>
      </c>
      <c r="F189" s="5">
        <f>E189/E$196</f>
        <v>4.0548098434004471E-3</v>
      </c>
      <c r="G189" s="31">
        <v>61</v>
      </c>
      <c r="H189" s="5">
        <f>G189/G$196</f>
        <v>4.1595635867712243E-3</v>
      </c>
      <c r="I189" s="31">
        <v>55</v>
      </c>
      <c r="J189" s="5">
        <f>I189/I$196</f>
        <v>3.5188739603326936E-3</v>
      </c>
      <c r="K189" s="31">
        <v>49</v>
      </c>
      <c r="L189" s="5">
        <f>K189/K$196</f>
        <v>2.9059423555924564E-3</v>
      </c>
      <c r="M189" s="31">
        <v>58</v>
      </c>
      <c r="N189" s="5">
        <f>M189/M$196</f>
        <v>3.1991174848317707E-3</v>
      </c>
    </row>
    <row r="190" spans="2:14">
      <c r="B190" s="208" t="s">
        <v>197</v>
      </c>
      <c r="C190" s="208"/>
      <c r="D190" s="208"/>
      <c r="E190" s="31">
        <v>5713</v>
      </c>
      <c r="F190" s="5">
        <f t="shared" ref="F190:H195" si="48">E190/E$196</f>
        <v>0.39939876957494408</v>
      </c>
      <c r="G190" s="31">
        <v>5807</v>
      </c>
      <c r="H190" s="5">
        <f t="shared" si="48"/>
        <v>0.39597681554722125</v>
      </c>
      <c r="I190" s="31">
        <v>6034</v>
      </c>
      <c r="J190" s="5">
        <f t="shared" ref="J190" si="49">I190/I$196</f>
        <v>0.38605246321177222</v>
      </c>
      <c r="K190" s="31">
        <v>6460</v>
      </c>
      <c r="L190" s="5">
        <f t="shared" ref="L190" si="50">K190/K$196</f>
        <v>0.38310995136994425</v>
      </c>
      <c r="M190" s="31">
        <v>6818</v>
      </c>
      <c r="N190" s="5">
        <f t="shared" ref="N190" si="51">M190/M$196</f>
        <v>0.37606177606177604</v>
      </c>
    </row>
    <row r="191" spans="2:14">
      <c r="B191" s="208" t="s">
        <v>198</v>
      </c>
      <c r="C191" s="208"/>
      <c r="D191" s="208"/>
      <c r="E191" s="31">
        <v>997</v>
      </c>
      <c r="F191" s="5">
        <f t="shared" si="48"/>
        <v>6.9700782997762861E-2</v>
      </c>
      <c r="G191" s="31">
        <v>976</v>
      </c>
      <c r="H191" s="5">
        <f t="shared" si="48"/>
        <v>6.6553017388339589E-2</v>
      </c>
      <c r="I191" s="31">
        <v>951</v>
      </c>
      <c r="J191" s="5">
        <f t="shared" ref="J191" si="52">I191/I$196</f>
        <v>6.0844529750479846E-2</v>
      </c>
      <c r="K191" s="31">
        <v>1116</v>
      </c>
      <c r="L191" s="5">
        <f t="shared" ref="L191" si="53">K191/K$196</f>
        <v>6.6184319772269004E-2</v>
      </c>
      <c r="M191" s="31">
        <v>1059</v>
      </c>
      <c r="N191" s="5">
        <f t="shared" ref="N191" si="54">M191/M$196</f>
        <v>5.8411472697186981E-2</v>
      </c>
    </row>
    <row r="192" spans="2:14">
      <c r="B192" s="208" t="s">
        <v>199</v>
      </c>
      <c r="C192" s="208"/>
      <c r="D192" s="208"/>
      <c r="E192" s="31">
        <v>269</v>
      </c>
      <c r="F192" s="5">
        <f t="shared" si="48"/>
        <v>1.8805928411633109E-2</v>
      </c>
      <c r="G192" s="31">
        <v>279</v>
      </c>
      <c r="H192" s="5">
        <f t="shared" si="48"/>
        <v>1.902488919195363E-2</v>
      </c>
      <c r="I192" s="31">
        <v>311</v>
      </c>
      <c r="J192" s="5">
        <f t="shared" ref="J192" si="55">I192/I$196</f>
        <v>1.9897632757517596E-2</v>
      </c>
      <c r="K192" s="31">
        <v>301</v>
      </c>
      <c r="L192" s="5">
        <f t="shared" ref="L192" si="56">K192/K$196</f>
        <v>1.7850788755782231E-2</v>
      </c>
      <c r="M192" s="31">
        <v>330</v>
      </c>
      <c r="N192" s="5">
        <f t="shared" ref="N192" si="57">M192/M$196</f>
        <v>1.8201875344732488E-2</v>
      </c>
    </row>
    <row r="193" spans="2:14">
      <c r="B193" s="208" t="s">
        <v>200</v>
      </c>
      <c r="C193" s="208"/>
      <c r="D193" s="208"/>
      <c r="E193" s="31">
        <v>5641</v>
      </c>
      <c r="F193" s="5">
        <f t="shared" si="48"/>
        <v>0.39436521252796419</v>
      </c>
      <c r="G193" s="31">
        <v>5790</v>
      </c>
      <c r="H193" s="5">
        <f t="shared" si="48"/>
        <v>0.39481759290828505</v>
      </c>
      <c r="I193" s="31">
        <v>6401</v>
      </c>
      <c r="J193" s="5">
        <f t="shared" ref="J193" si="58">I193/I$196</f>
        <v>0.40953294945617402</v>
      </c>
      <c r="K193" s="31">
        <v>7095</v>
      </c>
      <c r="L193" s="5">
        <f t="shared" ref="L193" si="59">K193/K$196</f>
        <v>0.42076859210058121</v>
      </c>
      <c r="M193" s="31">
        <v>7834</v>
      </c>
      <c r="N193" s="5">
        <f t="shared" ref="N193" si="60">M193/M$196</f>
        <v>0.43210148924434638</v>
      </c>
    </row>
    <row r="194" spans="2:14">
      <c r="B194" s="208" t="s">
        <v>201</v>
      </c>
      <c r="C194" s="208"/>
      <c r="D194" s="208"/>
      <c r="E194" s="31">
        <v>1371</v>
      </c>
      <c r="F194" s="5">
        <f t="shared" si="48"/>
        <v>9.5847315436241615E-2</v>
      </c>
      <c r="G194" s="31">
        <v>1468</v>
      </c>
      <c r="H194" s="5">
        <f t="shared" si="48"/>
        <v>0.10010228435049437</v>
      </c>
      <c r="I194" s="31">
        <v>1577</v>
      </c>
      <c r="J194" s="5">
        <f t="shared" ref="J194" si="61">I194/I$196</f>
        <v>0.10089571337172105</v>
      </c>
      <c r="K194" s="31">
        <v>1562</v>
      </c>
      <c r="L194" s="5">
        <f t="shared" ref="L194" si="62">K194/K$196</f>
        <v>9.2634325702763615E-2</v>
      </c>
      <c r="M194" s="31">
        <v>1730</v>
      </c>
      <c r="N194" s="5">
        <f t="shared" ref="N194" si="63">M194/M$196</f>
        <v>9.5421952564809703E-2</v>
      </c>
    </row>
    <row r="195" spans="2:14">
      <c r="B195" s="208" t="s">
        <v>202</v>
      </c>
      <c r="C195" s="208"/>
      <c r="D195" s="208"/>
      <c r="E195" s="31">
        <v>255</v>
      </c>
      <c r="F195" s="5">
        <f t="shared" si="48"/>
        <v>1.782718120805369E-2</v>
      </c>
      <c r="G195" s="31">
        <v>284</v>
      </c>
      <c r="H195" s="5">
        <f t="shared" si="48"/>
        <v>1.9365837026934878E-2</v>
      </c>
      <c r="I195" s="31">
        <v>301</v>
      </c>
      <c r="J195" s="5">
        <f t="shared" ref="J195" si="64">I195/I$196</f>
        <v>1.925783749200256E-2</v>
      </c>
      <c r="K195" s="31">
        <v>279</v>
      </c>
      <c r="L195" s="5">
        <f t="shared" ref="L195" si="65">K195/K$196</f>
        <v>1.6546079943067251E-2</v>
      </c>
      <c r="M195" s="31">
        <v>301</v>
      </c>
      <c r="N195" s="5">
        <f t="shared" ref="N195" si="66">M195/M$196</f>
        <v>1.6602316602316602E-2</v>
      </c>
    </row>
    <row r="196" spans="2:14">
      <c r="B196" s="211" t="s">
        <v>3</v>
      </c>
      <c r="C196" s="211"/>
      <c r="D196" s="211"/>
      <c r="E196" s="64">
        <f t="shared" ref="E196:N196" si="67">SUM(E189:E195)</f>
        <v>14304</v>
      </c>
      <c r="F196" s="66">
        <f t="shared" si="67"/>
        <v>1</v>
      </c>
      <c r="G196" s="64">
        <f t="shared" si="67"/>
        <v>14665</v>
      </c>
      <c r="H196" s="66">
        <f t="shared" si="67"/>
        <v>0.99999999999999989</v>
      </c>
      <c r="I196" s="64">
        <f t="shared" si="67"/>
        <v>15630</v>
      </c>
      <c r="J196" s="66">
        <f t="shared" si="67"/>
        <v>1</v>
      </c>
      <c r="K196" s="64">
        <f t="shared" si="67"/>
        <v>16862</v>
      </c>
      <c r="L196" s="66">
        <f t="shared" si="67"/>
        <v>1</v>
      </c>
      <c r="M196" s="64">
        <f t="shared" si="67"/>
        <v>18130</v>
      </c>
      <c r="N196" s="66">
        <f t="shared" si="67"/>
        <v>1</v>
      </c>
    </row>
    <row r="199" spans="2:14">
      <c r="B199" s="209" t="s">
        <v>203</v>
      </c>
      <c r="C199" s="209"/>
      <c r="D199" s="209"/>
      <c r="E199" s="65">
        <v>44469</v>
      </c>
      <c r="F199" s="65" t="s">
        <v>2</v>
      </c>
      <c r="G199" s="65">
        <v>44561</v>
      </c>
      <c r="H199" s="65" t="s">
        <v>2</v>
      </c>
      <c r="I199" s="65">
        <v>44651</v>
      </c>
      <c r="J199" s="65" t="s">
        <v>2</v>
      </c>
      <c r="K199" s="65">
        <v>44742</v>
      </c>
      <c r="L199" s="65" t="s">
        <v>2</v>
      </c>
      <c r="M199" s="65">
        <v>44834</v>
      </c>
      <c r="N199" s="65" t="s">
        <v>2</v>
      </c>
    </row>
    <row r="200" spans="2:14">
      <c r="B200" s="208" t="s">
        <v>204</v>
      </c>
      <c r="C200" s="208"/>
      <c r="D200" s="208"/>
      <c r="E200" s="31">
        <v>515</v>
      </c>
      <c r="F200" s="5">
        <f>E200/E$226</f>
        <v>3.600391498881432E-2</v>
      </c>
      <c r="G200" s="31">
        <v>531</v>
      </c>
      <c r="H200" s="5">
        <f>G200/G$226</f>
        <v>3.6208660075008524E-2</v>
      </c>
      <c r="I200" s="31">
        <v>558</v>
      </c>
      <c r="J200" s="5">
        <f>I200/I$226</f>
        <v>3.5700575815738961E-2</v>
      </c>
      <c r="K200" s="31">
        <v>645</v>
      </c>
      <c r="L200" s="5">
        <f>K200/K$226</f>
        <v>3.8251690190961925E-2</v>
      </c>
      <c r="M200" s="31">
        <v>692</v>
      </c>
      <c r="N200" s="5">
        <f>M200/M$226</f>
        <v>3.816878102592388E-2</v>
      </c>
    </row>
    <row r="201" spans="2:14">
      <c r="B201" s="208" t="s">
        <v>205</v>
      </c>
      <c r="C201" s="208"/>
      <c r="D201" s="208"/>
      <c r="E201" s="31">
        <v>404</v>
      </c>
      <c r="F201" s="5">
        <f t="shared" ref="F201:H225" si="68">E201/E$226</f>
        <v>2.8243847874720358E-2</v>
      </c>
      <c r="G201" s="31">
        <v>370</v>
      </c>
      <c r="H201" s="5">
        <f t="shared" si="68"/>
        <v>2.5230139788612341E-2</v>
      </c>
      <c r="I201" s="31">
        <v>411</v>
      </c>
      <c r="J201" s="5">
        <f t="shared" ref="J201" si="69">I201/I$226</f>
        <v>2.6295585412667945E-2</v>
      </c>
      <c r="K201" s="31">
        <v>372</v>
      </c>
      <c r="L201" s="5">
        <f t="shared" ref="L201" si="70">K201/K$226</f>
        <v>2.2061439924089668E-2</v>
      </c>
      <c r="M201" s="31">
        <v>373</v>
      </c>
      <c r="N201" s="5">
        <f t="shared" ref="N201" si="71">M201/M$226</f>
        <v>2.0573634859349144E-2</v>
      </c>
    </row>
    <row r="202" spans="2:14">
      <c r="B202" s="208" t="s">
        <v>206</v>
      </c>
      <c r="C202" s="208"/>
      <c r="D202" s="208"/>
      <c r="E202" s="31">
        <v>550</v>
      </c>
      <c r="F202" s="5">
        <f t="shared" si="68"/>
        <v>3.8450782997762861E-2</v>
      </c>
      <c r="G202" s="31">
        <v>562</v>
      </c>
      <c r="H202" s="5">
        <f t="shared" si="68"/>
        <v>3.832253665189226E-2</v>
      </c>
      <c r="I202" s="31">
        <v>632</v>
      </c>
      <c r="J202" s="5">
        <f t="shared" ref="J202" si="72">I202/I$226</f>
        <v>4.0435060780550224E-2</v>
      </c>
      <c r="K202" s="31">
        <v>729</v>
      </c>
      <c r="L202" s="5">
        <f t="shared" ref="L202" si="73">K202/K$226</f>
        <v>4.3233305657691852E-2</v>
      </c>
      <c r="M202" s="31">
        <v>853</v>
      </c>
      <c r="N202" s="5">
        <f t="shared" ref="N202" si="74">M202/M$226</f>
        <v>4.7049089906232765E-2</v>
      </c>
    </row>
    <row r="203" spans="2:14">
      <c r="B203" s="208" t="s">
        <v>207</v>
      </c>
      <c r="C203" s="208"/>
      <c r="D203" s="208"/>
      <c r="E203" s="31">
        <v>392</v>
      </c>
      <c r="F203" s="5">
        <f t="shared" si="68"/>
        <v>2.7404921700223715E-2</v>
      </c>
      <c r="G203" s="31">
        <v>364</v>
      </c>
      <c r="H203" s="5">
        <f t="shared" si="68"/>
        <v>2.4821002386634844E-2</v>
      </c>
      <c r="I203" s="31">
        <v>336</v>
      </c>
      <c r="J203" s="5">
        <f t="shared" ref="J203" si="75">I203/I$226</f>
        <v>2.1497120921305183E-2</v>
      </c>
      <c r="K203" s="31">
        <v>379</v>
      </c>
      <c r="L203" s="5">
        <f t="shared" ref="L203" si="76">K203/K$226</f>
        <v>2.2476574546317164E-2</v>
      </c>
      <c r="M203" s="31">
        <v>390</v>
      </c>
      <c r="N203" s="5">
        <f t="shared" ref="N203" si="77">M203/M$226</f>
        <v>2.1511307225592941E-2</v>
      </c>
    </row>
    <row r="204" spans="2:14">
      <c r="B204" s="208" t="s">
        <v>208</v>
      </c>
      <c r="C204" s="208"/>
      <c r="D204" s="208"/>
      <c r="E204" s="31">
        <v>579</v>
      </c>
      <c r="F204" s="5">
        <f t="shared" si="68"/>
        <v>4.0478187919463088E-2</v>
      </c>
      <c r="G204" s="31">
        <v>585</v>
      </c>
      <c r="H204" s="5">
        <f t="shared" si="68"/>
        <v>3.9890896692806002E-2</v>
      </c>
      <c r="I204" s="31">
        <v>644</v>
      </c>
      <c r="J204" s="5">
        <f t="shared" ref="J204" si="78">I204/I$226</f>
        <v>4.1202815099168268E-2</v>
      </c>
      <c r="K204" s="31">
        <v>658</v>
      </c>
      <c r="L204" s="5">
        <f t="shared" ref="L204" si="79">K204/K$226</f>
        <v>3.9022654489384412E-2</v>
      </c>
      <c r="M204" s="31">
        <v>774</v>
      </c>
      <c r="N204" s="5">
        <f t="shared" ref="N204" si="80">M204/M$226</f>
        <v>4.2691671263099834E-2</v>
      </c>
    </row>
    <row r="205" spans="2:14">
      <c r="B205" s="208" t="s">
        <v>209</v>
      </c>
      <c r="C205" s="208"/>
      <c r="D205" s="208"/>
      <c r="E205" s="31">
        <v>383</v>
      </c>
      <c r="F205" s="5">
        <f t="shared" si="68"/>
        <v>2.6775727069351229E-2</v>
      </c>
      <c r="G205" s="31">
        <v>335</v>
      </c>
      <c r="H205" s="5">
        <f t="shared" si="68"/>
        <v>2.2843504943743608E-2</v>
      </c>
      <c r="I205" s="31">
        <v>340</v>
      </c>
      <c r="J205" s="5">
        <f t="shared" ref="J205" si="81">I205/I$226</f>
        <v>2.1753039027511197E-2</v>
      </c>
      <c r="K205" s="31">
        <v>402</v>
      </c>
      <c r="L205" s="5">
        <f t="shared" ref="L205" si="82">K205/K$226</f>
        <v>2.3840588305064643E-2</v>
      </c>
      <c r="M205" s="31">
        <v>358</v>
      </c>
      <c r="N205" s="5">
        <f t="shared" ref="N205" si="83">M205/M$226</f>
        <v>1.974627688913403E-2</v>
      </c>
    </row>
    <row r="206" spans="2:14">
      <c r="B206" s="208" t="s">
        <v>210</v>
      </c>
      <c r="C206" s="208"/>
      <c r="D206" s="208"/>
      <c r="E206" s="31">
        <v>984</v>
      </c>
      <c r="F206" s="5">
        <f t="shared" si="68"/>
        <v>6.879194630872483E-2</v>
      </c>
      <c r="G206" s="31">
        <v>1152</v>
      </c>
      <c r="H206" s="5">
        <f t="shared" si="68"/>
        <v>7.8554381179679514E-2</v>
      </c>
      <c r="I206" s="31">
        <v>1364</v>
      </c>
      <c r="J206" s="5">
        <f t="shared" ref="J206" si="84">I206/I$226</f>
        <v>8.7268074216250796E-2</v>
      </c>
      <c r="K206" s="31">
        <v>1558</v>
      </c>
      <c r="L206" s="5">
        <f t="shared" ref="L206" si="85">K206/K$226</f>
        <v>9.2397105918633621E-2</v>
      </c>
      <c r="M206" s="31">
        <v>1762</v>
      </c>
      <c r="N206" s="5">
        <f t="shared" ref="N206" si="86">M206/M$226</f>
        <v>9.718698290126862E-2</v>
      </c>
    </row>
    <row r="207" spans="2:14">
      <c r="B207" s="208" t="s">
        <v>211</v>
      </c>
      <c r="C207" s="208"/>
      <c r="D207" s="208"/>
      <c r="E207" s="31">
        <v>271</v>
      </c>
      <c r="F207" s="5">
        <f t="shared" si="68"/>
        <v>1.8945749440715885E-2</v>
      </c>
      <c r="G207" s="31">
        <v>280</v>
      </c>
      <c r="H207" s="5">
        <f t="shared" si="68"/>
        <v>1.9093078758949882E-2</v>
      </c>
      <c r="I207" s="31">
        <v>280</v>
      </c>
      <c r="J207" s="5">
        <f t="shared" ref="J207" si="87">I207/I$226</f>
        <v>1.7914267434420986E-2</v>
      </c>
      <c r="K207" s="31">
        <v>296</v>
      </c>
      <c r="L207" s="5">
        <f t="shared" ref="L207" si="88">K207/K$226</f>
        <v>1.7554264025619735E-2</v>
      </c>
      <c r="M207" s="31">
        <v>278</v>
      </c>
      <c r="N207" s="5">
        <f t="shared" ref="N207" si="89">M207/M$226</f>
        <v>1.5333701047986762E-2</v>
      </c>
    </row>
    <row r="208" spans="2:14">
      <c r="B208" s="208" t="s">
        <v>212</v>
      </c>
      <c r="C208" s="208"/>
      <c r="D208" s="208"/>
      <c r="E208" s="31">
        <v>272</v>
      </c>
      <c r="F208" s="5">
        <f t="shared" si="68"/>
        <v>1.901565995525727E-2</v>
      </c>
      <c r="G208" s="31">
        <v>313</v>
      </c>
      <c r="H208" s="5">
        <f t="shared" si="68"/>
        <v>2.1343334469826118E-2</v>
      </c>
      <c r="I208" s="31">
        <v>391</v>
      </c>
      <c r="J208" s="5">
        <f t="shared" ref="J208" si="90">I208/I$226</f>
        <v>2.5015994881637877E-2</v>
      </c>
      <c r="K208" s="31">
        <v>420</v>
      </c>
      <c r="L208" s="5">
        <f t="shared" ref="L208" si="91">K208/K$226</f>
        <v>2.4908077333649626E-2</v>
      </c>
      <c r="M208" s="31">
        <v>520</v>
      </c>
      <c r="N208" s="5">
        <f t="shared" ref="N208" si="92">M208/M$226</f>
        <v>2.8681742967457253E-2</v>
      </c>
    </row>
    <row r="209" spans="2:14">
      <c r="B209" s="208" t="s">
        <v>213</v>
      </c>
      <c r="C209" s="208"/>
      <c r="D209" s="208"/>
      <c r="E209" s="31">
        <v>126</v>
      </c>
      <c r="F209" s="5">
        <f t="shared" si="68"/>
        <v>8.8087248322147645E-3</v>
      </c>
      <c r="G209" s="31">
        <v>150</v>
      </c>
      <c r="H209" s="5">
        <f t="shared" si="68"/>
        <v>1.0228435049437436E-2</v>
      </c>
      <c r="I209" s="31">
        <v>198</v>
      </c>
      <c r="J209" s="5">
        <f t="shared" ref="J209" si="93">I209/I$226</f>
        <v>1.2667946257197697E-2</v>
      </c>
      <c r="K209" s="31">
        <v>236</v>
      </c>
      <c r="L209" s="5">
        <f t="shared" ref="L209" si="94">K209/K$226</f>
        <v>1.3995967263669791E-2</v>
      </c>
      <c r="M209" s="31">
        <v>248</v>
      </c>
      <c r="N209" s="5">
        <f t="shared" ref="N209" si="95">M209/M$226</f>
        <v>1.3678985107556536E-2</v>
      </c>
    </row>
    <row r="210" spans="2:14">
      <c r="B210" s="208" t="s">
        <v>214</v>
      </c>
      <c r="C210" s="208"/>
      <c r="D210" s="208"/>
      <c r="E210" s="31">
        <v>397</v>
      </c>
      <c r="F210" s="5">
        <f t="shared" si="68"/>
        <v>2.7754474272930648E-2</v>
      </c>
      <c r="G210" s="31">
        <v>344</v>
      </c>
      <c r="H210" s="5">
        <f t="shared" si="68"/>
        <v>2.3457211046709853E-2</v>
      </c>
      <c r="I210" s="31">
        <v>383</v>
      </c>
      <c r="J210" s="5">
        <f t="shared" ref="J210" si="96">I210/I$226</f>
        <v>2.4504158669225846E-2</v>
      </c>
      <c r="K210" s="31">
        <v>381</v>
      </c>
      <c r="L210" s="5">
        <f t="shared" ref="L210" si="97">K210/K$226</f>
        <v>2.2595184438382161E-2</v>
      </c>
      <c r="M210" s="31">
        <v>419</v>
      </c>
      <c r="N210" s="5">
        <f t="shared" ref="N210" si="98">M210/M$226</f>
        <v>2.3110865968008824E-2</v>
      </c>
    </row>
    <row r="211" spans="2:14">
      <c r="B211" s="208" t="s">
        <v>215</v>
      </c>
      <c r="C211" s="208"/>
      <c r="D211" s="208"/>
      <c r="E211" s="31">
        <v>93</v>
      </c>
      <c r="F211" s="5">
        <f t="shared" si="68"/>
        <v>6.5016778523489934E-3</v>
      </c>
      <c r="G211" s="31">
        <v>121</v>
      </c>
      <c r="H211" s="5">
        <f t="shared" si="68"/>
        <v>8.2509376065461985E-3</v>
      </c>
      <c r="I211" s="31">
        <v>134</v>
      </c>
      <c r="J211" s="5">
        <f t="shared" ref="J211" si="99">I211/I$226</f>
        <v>8.5732565579014711E-3</v>
      </c>
      <c r="K211" s="31">
        <v>198</v>
      </c>
      <c r="L211" s="5">
        <f t="shared" ref="L211" si="100">K211/K$226</f>
        <v>1.1742379314434824E-2</v>
      </c>
      <c r="M211" s="31">
        <v>178</v>
      </c>
      <c r="N211" s="5">
        <f t="shared" ref="N211" si="101">M211/M$226</f>
        <v>9.8179812465526758E-3</v>
      </c>
    </row>
    <row r="212" spans="2:14">
      <c r="B212" s="208" t="s">
        <v>216</v>
      </c>
      <c r="C212" s="208"/>
      <c r="D212" s="208"/>
      <c r="E212" s="31">
        <v>346</v>
      </c>
      <c r="F212" s="5">
        <f t="shared" si="68"/>
        <v>2.4189038031319911E-2</v>
      </c>
      <c r="G212" s="31">
        <v>365</v>
      </c>
      <c r="H212" s="5">
        <f t="shared" si="68"/>
        <v>2.4889191953631096E-2</v>
      </c>
      <c r="I212" s="31">
        <v>431</v>
      </c>
      <c r="J212" s="5">
        <f t="shared" ref="J212" si="102">I212/I$226</f>
        <v>2.7575175943698016E-2</v>
      </c>
      <c r="K212" s="31">
        <v>515</v>
      </c>
      <c r="L212" s="5">
        <f t="shared" ref="L212" si="103">K212/K$226</f>
        <v>3.0542047206737043E-2</v>
      </c>
      <c r="M212" s="31">
        <v>593</v>
      </c>
      <c r="N212" s="5">
        <f t="shared" ref="N212" si="104">M212/M$226</f>
        <v>3.270821842250414E-2</v>
      </c>
    </row>
    <row r="213" spans="2:14">
      <c r="B213" s="208" t="s">
        <v>217</v>
      </c>
      <c r="C213" s="208"/>
      <c r="D213" s="208"/>
      <c r="E213" s="31">
        <v>2609</v>
      </c>
      <c r="F213" s="5">
        <f t="shared" si="68"/>
        <v>0.18239653243847875</v>
      </c>
      <c r="G213" s="31">
        <v>2611</v>
      </c>
      <c r="H213" s="5">
        <f t="shared" si="68"/>
        <v>0.17804295942720763</v>
      </c>
      <c r="I213" s="31">
        <v>2478</v>
      </c>
      <c r="J213" s="5">
        <f t="shared" ref="J213" si="105">I213/I$226</f>
        <v>0.15854126679462571</v>
      </c>
      <c r="K213" s="31">
        <v>2308</v>
      </c>
      <c r="L213" s="5">
        <f t="shared" ref="L213" si="106">K213/K$226</f>
        <v>0.13687581544300795</v>
      </c>
      <c r="M213" s="31">
        <v>2306</v>
      </c>
      <c r="N213" s="5">
        <f t="shared" ref="N213" si="107">M213/M$226</f>
        <v>0.12719249862107004</v>
      </c>
    </row>
    <row r="214" spans="2:14">
      <c r="B214" s="208" t="s">
        <v>218</v>
      </c>
      <c r="C214" s="208"/>
      <c r="D214" s="208"/>
      <c r="E214" s="31">
        <v>0</v>
      </c>
      <c r="F214" s="5">
        <f t="shared" si="68"/>
        <v>0</v>
      </c>
      <c r="G214" s="31">
        <v>0</v>
      </c>
      <c r="H214" s="5">
        <f t="shared" si="68"/>
        <v>0</v>
      </c>
      <c r="I214" s="31">
        <v>85</v>
      </c>
      <c r="J214" s="5">
        <f t="shared" ref="J214" si="108">I214/I$226</f>
        <v>5.4382597568777991E-3</v>
      </c>
      <c r="K214" s="31">
        <v>250</v>
      </c>
      <c r="L214" s="5">
        <f t="shared" ref="L214" si="109">K214/K$226</f>
        <v>1.4826236508124778E-2</v>
      </c>
      <c r="M214" s="31">
        <v>368</v>
      </c>
      <c r="N214" s="5">
        <f t="shared" ref="N214" si="110">M214/M$226</f>
        <v>2.0297848869277442E-2</v>
      </c>
    </row>
    <row r="215" spans="2:14">
      <c r="B215" s="208" t="s">
        <v>219</v>
      </c>
      <c r="C215" s="208"/>
      <c r="D215" s="208"/>
      <c r="E215" s="31">
        <v>737</v>
      </c>
      <c r="F215" s="5">
        <f t="shared" si="68"/>
        <v>5.1524049217002238E-2</v>
      </c>
      <c r="G215" s="31">
        <v>758</v>
      </c>
      <c r="H215" s="5">
        <f t="shared" si="68"/>
        <v>5.1687691783157179E-2</v>
      </c>
      <c r="I215" s="31">
        <v>782</v>
      </c>
      <c r="J215" s="5">
        <f t="shared" ref="J215" si="111">I215/I$226</f>
        <v>5.0031989763275754E-2</v>
      </c>
      <c r="K215" s="31">
        <v>819</v>
      </c>
      <c r="L215" s="5">
        <f t="shared" ref="L215" si="112">K215/K$226</f>
        <v>4.857075080061677E-2</v>
      </c>
      <c r="M215" s="31">
        <v>840</v>
      </c>
      <c r="N215" s="5">
        <f t="shared" ref="N215" si="113">M215/M$226</f>
        <v>4.633204633204633E-2</v>
      </c>
    </row>
    <row r="216" spans="2:14">
      <c r="B216" s="208" t="s">
        <v>220</v>
      </c>
      <c r="C216" s="208"/>
      <c r="D216" s="208"/>
      <c r="E216" s="31">
        <v>533</v>
      </c>
      <c r="F216" s="5">
        <f t="shared" si="68"/>
        <v>3.7262304250559285E-2</v>
      </c>
      <c r="G216" s="31">
        <v>576</v>
      </c>
      <c r="H216" s="5">
        <f t="shared" si="68"/>
        <v>3.9277190589839757E-2</v>
      </c>
      <c r="I216" s="31">
        <v>613</v>
      </c>
      <c r="J216" s="5">
        <f t="shared" ref="J216" si="114">I216/I$226</f>
        <v>3.9219449776071655E-2</v>
      </c>
      <c r="K216" s="31">
        <v>700</v>
      </c>
      <c r="L216" s="5">
        <f t="shared" ref="L216" si="115">K216/K$226</f>
        <v>4.1513462222749375E-2</v>
      </c>
      <c r="M216" s="31">
        <v>786</v>
      </c>
      <c r="N216" s="5">
        <f t="shared" ref="N216" si="116">M216/M$226</f>
        <v>4.3353557639271928E-2</v>
      </c>
    </row>
    <row r="217" spans="2:14">
      <c r="B217" s="208" t="s">
        <v>221</v>
      </c>
      <c r="C217" s="208"/>
      <c r="D217" s="208"/>
      <c r="E217" s="31">
        <v>392</v>
      </c>
      <c r="F217" s="5">
        <f t="shared" si="68"/>
        <v>2.7404921700223715E-2</v>
      </c>
      <c r="G217" s="31">
        <v>348</v>
      </c>
      <c r="H217" s="5">
        <f t="shared" si="68"/>
        <v>2.372996931469485E-2</v>
      </c>
      <c r="I217" s="31">
        <v>392</v>
      </c>
      <c r="J217" s="5">
        <f t="shared" ref="J217" si="117">I217/I$226</f>
        <v>2.507997440818938E-2</v>
      </c>
      <c r="K217" s="31">
        <v>421</v>
      </c>
      <c r="L217" s="5">
        <f t="shared" ref="L217" si="118">K217/K$226</f>
        <v>2.4967382279682124E-2</v>
      </c>
      <c r="M217" s="31">
        <v>402</v>
      </c>
      <c r="N217" s="5">
        <f t="shared" ref="N217" si="119">M217/M$226</f>
        <v>2.2173193601765031E-2</v>
      </c>
    </row>
    <row r="218" spans="2:14">
      <c r="B218" s="208" t="s">
        <v>222</v>
      </c>
      <c r="C218" s="208"/>
      <c r="D218" s="208"/>
      <c r="E218" s="31">
        <v>497</v>
      </c>
      <c r="F218" s="5">
        <f t="shared" si="68"/>
        <v>3.4745525727069348E-2</v>
      </c>
      <c r="G218" s="31">
        <v>513</v>
      </c>
      <c r="H218" s="5">
        <f t="shared" si="68"/>
        <v>3.4981247869076033E-2</v>
      </c>
      <c r="I218" s="31">
        <v>514</v>
      </c>
      <c r="J218" s="5">
        <f t="shared" ref="J218" si="120">I218/I$226</f>
        <v>3.2885476647472808E-2</v>
      </c>
      <c r="K218" s="31">
        <v>502</v>
      </c>
      <c r="L218" s="5">
        <f t="shared" ref="L218" si="121">K218/K$226</f>
        <v>2.9771082908314553E-2</v>
      </c>
      <c r="M218" s="31">
        <v>515</v>
      </c>
      <c r="N218" s="5">
        <f t="shared" ref="N218" si="122">M218/M$226</f>
        <v>2.8405956977385551E-2</v>
      </c>
    </row>
    <row r="219" spans="2:14">
      <c r="B219" s="208" t="s">
        <v>223</v>
      </c>
      <c r="C219" s="208"/>
      <c r="D219" s="208"/>
      <c r="E219" s="31">
        <v>539</v>
      </c>
      <c r="F219" s="5">
        <f t="shared" si="68"/>
        <v>3.7681767337807606E-2</v>
      </c>
      <c r="G219" s="31">
        <v>574</v>
      </c>
      <c r="H219" s="5">
        <f t="shared" si="68"/>
        <v>3.9140811455847253E-2</v>
      </c>
      <c r="I219" s="31">
        <v>564</v>
      </c>
      <c r="J219" s="5">
        <f t="shared" ref="J219" si="123">I219/I$226</f>
        <v>3.6084452975047983E-2</v>
      </c>
      <c r="K219" s="31">
        <v>588</v>
      </c>
      <c r="L219" s="5">
        <f t="shared" ref="L219" si="124">K219/K$226</f>
        <v>3.4871308267109477E-2</v>
      </c>
      <c r="M219" s="31">
        <v>650</v>
      </c>
      <c r="N219" s="5">
        <f t="shared" ref="N219" si="125">M219/M$226</f>
        <v>3.5852178709321565E-2</v>
      </c>
    </row>
    <row r="220" spans="2:14">
      <c r="B220" s="208" t="s">
        <v>224</v>
      </c>
      <c r="C220" s="208"/>
      <c r="D220" s="208"/>
      <c r="E220" s="31">
        <v>338</v>
      </c>
      <c r="F220" s="5">
        <f t="shared" si="68"/>
        <v>2.3629753914988814E-2</v>
      </c>
      <c r="G220" s="31">
        <v>327</v>
      </c>
      <c r="H220" s="5">
        <f t="shared" si="68"/>
        <v>2.2297988407773611E-2</v>
      </c>
      <c r="I220" s="31">
        <v>365</v>
      </c>
      <c r="J220" s="5">
        <f t="shared" ref="J220" si="126">I220/I$226</f>
        <v>2.3352527191298784E-2</v>
      </c>
      <c r="K220" s="31">
        <v>394</v>
      </c>
      <c r="L220" s="5">
        <f t="shared" ref="L220" si="127">K220/K$226</f>
        <v>2.3366148736804648E-2</v>
      </c>
      <c r="M220" s="31">
        <v>445</v>
      </c>
      <c r="N220" s="5">
        <f t="shared" ref="N220" si="128">M220/M$226</f>
        <v>2.4544953116381687E-2</v>
      </c>
    </row>
    <row r="221" spans="2:14">
      <c r="B221" s="208" t="s">
        <v>225</v>
      </c>
      <c r="C221" s="208"/>
      <c r="D221" s="208"/>
      <c r="E221" s="31">
        <v>670</v>
      </c>
      <c r="F221" s="5">
        <f t="shared" si="68"/>
        <v>4.6840044742729306E-2</v>
      </c>
      <c r="G221" s="31">
        <v>671</v>
      </c>
      <c r="H221" s="5">
        <f t="shared" si="68"/>
        <v>4.5755199454483461E-2</v>
      </c>
      <c r="I221" s="31">
        <v>779</v>
      </c>
      <c r="J221" s="5">
        <f t="shared" ref="J221" si="129">I221/I$226</f>
        <v>4.984005118362124E-2</v>
      </c>
      <c r="K221" s="31">
        <v>815</v>
      </c>
      <c r="L221" s="5">
        <f t="shared" ref="L221" si="130">K221/K$226</f>
        <v>4.8333531016486776E-2</v>
      </c>
      <c r="M221" s="31">
        <v>914</v>
      </c>
      <c r="N221" s="5">
        <f t="shared" ref="N221" si="131">M221/M$226</f>
        <v>5.0413678985107555E-2</v>
      </c>
    </row>
    <row r="222" spans="2:14">
      <c r="B222" s="208" t="s">
        <v>226</v>
      </c>
      <c r="C222" s="208"/>
      <c r="D222" s="208"/>
      <c r="E222" s="31">
        <v>1290</v>
      </c>
      <c r="F222" s="5">
        <f t="shared" si="68"/>
        <v>9.0184563758389263E-2</v>
      </c>
      <c r="G222" s="31">
        <v>1390</v>
      </c>
      <c r="H222" s="5">
        <f t="shared" si="68"/>
        <v>9.4783498124786911E-2</v>
      </c>
      <c r="I222" s="31">
        <v>1510</v>
      </c>
      <c r="J222" s="5">
        <f t="shared" ref="J222" si="132">I222/I$226</f>
        <v>9.6609085092770317E-2</v>
      </c>
      <c r="K222" s="31">
        <v>1633</v>
      </c>
      <c r="L222" s="5">
        <f t="shared" ref="L222" si="133">K222/K$226</f>
        <v>9.6844976871071048E-2</v>
      </c>
      <c r="M222" s="31">
        <v>1725</v>
      </c>
      <c r="N222" s="5">
        <f t="shared" ref="N222" si="134">M222/M$226</f>
        <v>9.5146166574737998E-2</v>
      </c>
    </row>
    <row r="223" spans="2:14">
      <c r="B223" s="208" t="s">
        <v>227</v>
      </c>
      <c r="C223" s="208"/>
      <c r="D223" s="208"/>
      <c r="E223" s="31">
        <v>0</v>
      </c>
      <c r="F223" s="5">
        <f t="shared" si="68"/>
        <v>0</v>
      </c>
      <c r="G223" s="31">
        <v>19</v>
      </c>
      <c r="H223" s="5">
        <f t="shared" si="68"/>
        <v>1.2956017729287418E-3</v>
      </c>
      <c r="I223" s="31">
        <v>45</v>
      </c>
      <c r="J223" s="5">
        <f t="shared" ref="J223" si="135">I223/I$226</f>
        <v>2.8790786948176585E-3</v>
      </c>
      <c r="K223" s="31">
        <v>91</v>
      </c>
      <c r="L223" s="5">
        <f t="shared" ref="L223" si="136">K223/K$226</f>
        <v>5.3967500889574192E-3</v>
      </c>
      <c r="M223" s="31">
        <v>110</v>
      </c>
      <c r="N223" s="5">
        <f t="shared" ref="N223" si="137">M223/M$226</f>
        <v>6.0672917815774961E-3</v>
      </c>
    </row>
    <row r="224" spans="2:14">
      <c r="B224" s="208" t="s">
        <v>228</v>
      </c>
      <c r="C224" s="208"/>
      <c r="D224" s="208"/>
      <c r="E224" s="31">
        <v>564</v>
      </c>
      <c r="F224" s="5">
        <f t="shared" si="68"/>
        <v>3.942953020134228E-2</v>
      </c>
      <c r="G224" s="31">
        <v>546</v>
      </c>
      <c r="H224" s="5">
        <f t="shared" si="68"/>
        <v>3.7231503579952266E-2</v>
      </c>
      <c r="I224" s="31">
        <v>542</v>
      </c>
      <c r="J224" s="5">
        <f t="shared" ref="J224" si="138">I224/I$226</f>
        <v>3.4676903390914907E-2</v>
      </c>
      <c r="K224" s="31">
        <v>567</v>
      </c>
      <c r="L224" s="5">
        <f t="shared" ref="L224" si="139">K224/K$226</f>
        <v>3.3625904400426995E-2</v>
      </c>
      <c r="M224" s="31">
        <v>589</v>
      </c>
      <c r="N224" s="5">
        <f t="shared" ref="N224" si="140">M224/M$226</f>
        <v>3.2487589630446775E-2</v>
      </c>
    </row>
    <row r="225" spans="2:14">
      <c r="B225" s="208" t="s">
        <v>229</v>
      </c>
      <c r="C225" s="208"/>
      <c r="D225" s="208"/>
      <c r="E225" s="31">
        <v>823</v>
      </c>
      <c r="F225" s="5">
        <f t="shared" si="68"/>
        <v>5.7536353467561523E-2</v>
      </c>
      <c r="G225" s="31">
        <v>860</v>
      </c>
      <c r="H225" s="5">
        <f t="shared" si="68"/>
        <v>5.8643027616774632E-2</v>
      </c>
      <c r="I225" s="31">
        <v>859</v>
      </c>
      <c r="J225" s="5">
        <f t="shared" ref="J225" si="141">I225/I$226</f>
        <v>5.4958413307741524E-2</v>
      </c>
      <c r="K225" s="31">
        <v>985</v>
      </c>
      <c r="L225" s="5">
        <f t="shared" ref="L225" si="142">K225/K$226</f>
        <v>5.8415371842011621E-2</v>
      </c>
      <c r="M225" s="31">
        <v>1042</v>
      </c>
      <c r="N225" s="5">
        <f t="shared" ref="N225" si="143">M225/M$226</f>
        <v>5.7473800330943188E-2</v>
      </c>
    </row>
    <row r="226" spans="2:14">
      <c r="B226" s="211" t="s">
        <v>3</v>
      </c>
      <c r="C226" s="211"/>
      <c r="D226" s="211"/>
      <c r="E226" s="64">
        <f t="shared" ref="E226:N226" si="144">SUM(E200:E225)</f>
        <v>14304</v>
      </c>
      <c r="F226" s="66">
        <f t="shared" si="144"/>
        <v>0.99999999999999989</v>
      </c>
      <c r="G226" s="64">
        <f t="shared" si="144"/>
        <v>14665</v>
      </c>
      <c r="H226" s="66">
        <f t="shared" si="144"/>
        <v>1</v>
      </c>
      <c r="I226" s="64">
        <f t="shared" si="144"/>
        <v>15630</v>
      </c>
      <c r="J226" s="66">
        <f t="shared" si="144"/>
        <v>0.99999999999999989</v>
      </c>
      <c r="K226" s="64">
        <f t="shared" si="144"/>
        <v>16862</v>
      </c>
      <c r="L226" s="66">
        <f t="shared" si="144"/>
        <v>1</v>
      </c>
      <c r="M226" s="64">
        <f t="shared" si="144"/>
        <v>18130</v>
      </c>
      <c r="N226" s="66">
        <f t="shared" si="144"/>
        <v>1</v>
      </c>
    </row>
  </sheetData>
  <mergeCells count="106">
    <mergeCell ref="B225:D225"/>
    <mergeCell ref="B226:D226"/>
    <mergeCell ref="B220:D220"/>
    <mergeCell ref="B221:D221"/>
    <mergeCell ref="B222:D222"/>
    <mergeCell ref="B223:D223"/>
    <mergeCell ref="B224:D224"/>
    <mergeCell ref="B215:D215"/>
    <mergeCell ref="B216:D216"/>
    <mergeCell ref="B217:D217"/>
    <mergeCell ref="B218:D218"/>
    <mergeCell ref="B219:D219"/>
    <mergeCell ref="B210:D210"/>
    <mergeCell ref="B211:D211"/>
    <mergeCell ref="B212:D212"/>
    <mergeCell ref="B213:D213"/>
    <mergeCell ref="B214:D214"/>
    <mergeCell ref="B205:D205"/>
    <mergeCell ref="B206:D206"/>
    <mergeCell ref="B207:D207"/>
    <mergeCell ref="B208:D208"/>
    <mergeCell ref="B209:D209"/>
    <mergeCell ref="B200:D200"/>
    <mergeCell ref="B201:D201"/>
    <mergeCell ref="B202:D202"/>
    <mergeCell ref="B203:D203"/>
    <mergeCell ref="B204:D204"/>
    <mergeCell ref="B193:D193"/>
    <mergeCell ref="B194:D194"/>
    <mergeCell ref="B195:D195"/>
    <mergeCell ref="B196:D196"/>
    <mergeCell ref="B199:D199"/>
    <mergeCell ref="B188:D188"/>
    <mergeCell ref="B189:D189"/>
    <mergeCell ref="B190:D190"/>
    <mergeCell ref="B191:D191"/>
    <mergeCell ref="B192:D192"/>
    <mergeCell ref="B181:D181"/>
    <mergeCell ref="B182:D182"/>
    <mergeCell ref="B183:D183"/>
    <mergeCell ref="B184:D184"/>
    <mergeCell ref="B185:D185"/>
    <mergeCell ref="B174:D174"/>
    <mergeCell ref="B175:D175"/>
    <mergeCell ref="B178:D178"/>
    <mergeCell ref="B179:D179"/>
    <mergeCell ref="B180:D180"/>
    <mergeCell ref="B169:D169"/>
    <mergeCell ref="B170:D170"/>
    <mergeCell ref="B171:D171"/>
    <mergeCell ref="B172:D172"/>
    <mergeCell ref="B173:D173"/>
    <mergeCell ref="B162:D162"/>
    <mergeCell ref="B163:D163"/>
    <mergeCell ref="B164:D164"/>
    <mergeCell ref="B167:D167"/>
    <mergeCell ref="B168:D168"/>
    <mergeCell ref="B157:D157"/>
    <mergeCell ref="B158:D158"/>
    <mergeCell ref="B159:D159"/>
    <mergeCell ref="B160:D160"/>
    <mergeCell ref="B161:D161"/>
    <mergeCell ref="B152:D152"/>
    <mergeCell ref="B153:D153"/>
    <mergeCell ref="B154:D154"/>
    <mergeCell ref="B155:D155"/>
    <mergeCell ref="B156:D156"/>
    <mergeCell ref="B147:D147"/>
    <mergeCell ref="B148:D148"/>
    <mergeCell ref="B149:D149"/>
    <mergeCell ref="B150:D150"/>
    <mergeCell ref="B151:D151"/>
    <mergeCell ref="B142:D142"/>
    <mergeCell ref="B143:D143"/>
    <mergeCell ref="B144:D144"/>
    <mergeCell ref="B145:D145"/>
    <mergeCell ref="B146:D146"/>
    <mergeCell ref="B137:D137"/>
    <mergeCell ref="B138:D138"/>
    <mergeCell ref="B139:D139"/>
    <mergeCell ref="B140:D140"/>
    <mergeCell ref="B141:D141"/>
    <mergeCell ref="D117:E117"/>
    <mergeCell ref="F117:G117"/>
    <mergeCell ref="H117:I117"/>
    <mergeCell ref="J117:K117"/>
    <mergeCell ref="L117:M117"/>
    <mergeCell ref="D49:E49"/>
    <mergeCell ref="F49:G49"/>
    <mergeCell ref="H49:I49"/>
    <mergeCell ref="J49:K49"/>
    <mergeCell ref="L49:M49"/>
    <mergeCell ref="B34:C34"/>
    <mergeCell ref="B42:C42"/>
    <mergeCell ref="B128:C128"/>
    <mergeCell ref="B45:C45"/>
    <mergeCell ref="B43:C43"/>
    <mergeCell ref="B44:C44"/>
    <mergeCell ref="B51:C51"/>
    <mergeCell ref="B52:C52"/>
    <mergeCell ref="B53:C53"/>
    <mergeCell ref="B49:C50"/>
    <mergeCell ref="B117:C118"/>
    <mergeCell ref="B119:C119"/>
    <mergeCell ref="B120:C120"/>
    <mergeCell ref="B121:C121"/>
  </mergeCells>
  <conditionalFormatting sqref="D11:D15">
    <cfRule type="dataBar" priority="13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{1D0EBC07-70BB-F945-9E39-B59FFC8D8AF8}</x14:id>
        </ext>
      </extLst>
    </cfRule>
  </conditionalFormatting>
  <conditionalFormatting sqref="F138:F163">
    <cfRule type="dataBar" priority="38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{5BCC7822-C345-924C-A345-CFE61C348ABC}</x14:id>
        </ext>
      </extLst>
    </cfRule>
  </conditionalFormatting>
  <conditionalFormatting sqref="F168:F174">
    <cfRule type="dataBar" priority="3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{3ED34776-41D7-AD44-BFF3-F879D74E3E93}</x14:id>
        </ext>
      </extLst>
    </cfRule>
  </conditionalFormatting>
  <conditionalFormatting sqref="F179:F184">
    <cfRule type="dataBar" priority="2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{ACEDDBEE-1560-EE4A-82BD-44055A0A93AC}</x14:id>
        </ext>
      </extLst>
    </cfRule>
  </conditionalFormatting>
  <conditionalFormatting sqref="F189:F195">
    <cfRule type="dataBar" priority="10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{1F2AA301-82C3-2945-998B-019061C82F3C}</x14:id>
        </ext>
      </extLst>
    </cfRule>
  </conditionalFormatting>
  <conditionalFormatting sqref="F200:F225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{9B0DD4B2-EDA4-1B48-BCA1-E713E063694A}</x14:id>
        </ext>
      </extLst>
    </cfRule>
  </conditionalFormatting>
  <conditionalFormatting sqref="H138:H163">
    <cfRule type="dataBar" priority="3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{043C071A-3E1C-B847-82D8-38E1940F7F91}</x14:id>
        </ext>
      </extLst>
    </cfRule>
  </conditionalFormatting>
  <conditionalFormatting sqref="H168:H174">
    <cfRule type="dataBar" priority="28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{6784BFF8-3B6E-6A42-8A32-C6902A3B6CC9}</x14:id>
        </ext>
      </extLst>
    </cfRule>
  </conditionalFormatting>
  <conditionalFormatting sqref="H179:H184">
    <cfRule type="dataBar" priority="19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{036E625E-53D3-2747-A70F-97BA9AFC4D6D}</x14:id>
        </ext>
      </extLst>
    </cfRule>
  </conditionalFormatting>
  <conditionalFormatting sqref="H189:H195">
    <cfRule type="dataBar" priority="9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{F100C24E-3D18-0B41-A741-97395F894773}</x14:id>
        </ext>
      </extLst>
    </cfRule>
  </conditionalFormatting>
  <conditionalFormatting sqref="H200:H225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{128D63AE-7A31-B643-A079-C38769B65B23}</x14:id>
        </ext>
      </extLst>
    </cfRule>
  </conditionalFormatting>
  <conditionalFormatting sqref="J138:J163">
    <cfRule type="dataBar" priority="3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{01997C53-178B-5D42-869E-B1E565C04475}</x14:id>
        </ext>
      </extLst>
    </cfRule>
  </conditionalFormatting>
  <conditionalFormatting sqref="J168:J174">
    <cfRule type="dataBar" priority="2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{CBB1C4A8-BBEA-1348-BCA2-349A444D259D}</x14:id>
        </ext>
      </extLst>
    </cfRule>
  </conditionalFormatting>
  <conditionalFormatting sqref="J179:J184">
    <cfRule type="dataBar" priority="18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{786BB2DF-FBA7-D342-A73D-31725BF0EB8D}</x14:id>
        </ext>
      </extLst>
    </cfRule>
  </conditionalFormatting>
  <conditionalFormatting sqref="J189:J195">
    <cfRule type="dataBar" priority="8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{A6FEDA48-7B2A-E948-A866-EE4B354CB49A}</x14:id>
        </ext>
      </extLst>
    </cfRule>
  </conditionalFormatting>
  <conditionalFormatting sqref="J200:J225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{1096E8C6-B6B2-F644-93A2-FB32739E383D}</x14:id>
        </ext>
      </extLst>
    </cfRule>
  </conditionalFormatting>
  <conditionalFormatting sqref="L11:L12">
    <cfRule type="dataBar" priority="3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{877ECA95-1D4D-C742-AEEC-AC68B960AD97}</x14:id>
        </ext>
      </extLst>
    </cfRule>
  </conditionalFormatting>
  <conditionalFormatting sqref="L138:L163">
    <cfRule type="dataBar" priority="3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{CFBAD076-356E-BE41-BCA5-6BA2D3AE5014}</x14:id>
        </ext>
      </extLst>
    </cfRule>
  </conditionalFormatting>
  <conditionalFormatting sqref="L168:L174">
    <cfRule type="dataBar" priority="2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{7F1663B1-7E66-534D-88A8-843A52C77440}</x14:id>
        </ext>
      </extLst>
    </cfRule>
  </conditionalFormatting>
  <conditionalFormatting sqref="L179:L184">
    <cfRule type="dataBar" priority="1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{CCD3A8BA-7FA7-2645-9C45-FAFBA4065E32}</x14:id>
        </ext>
      </extLst>
    </cfRule>
  </conditionalFormatting>
  <conditionalFormatting sqref="L189:L195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{8CBD5C8E-29A8-AD43-84D5-7E3CA5F3071D}</x14:id>
        </ext>
      </extLst>
    </cfRule>
  </conditionalFormatting>
  <conditionalFormatting sqref="L200:L225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{7272F3B0-AE0B-594F-9BD1-A6E023F564A3}</x14:id>
        </ext>
      </extLst>
    </cfRule>
  </conditionalFormatting>
  <conditionalFormatting sqref="N138:N163">
    <cfRule type="dataBar" priority="3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{68740461-3B7E-2A42-98EF-6A1501564E27}</x14:id>
        </ext>
      </extLst>
    </cfRule>
  </conditionalFormatting>
  <conditionalFormatting sqref="N168:N174">
    <cfRule type="dataBar" priority="2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{8570EA36-B73F-4D44-B1E9-DF32E7737652}</x14:id>
        </ext>
      </extLst>
    </cfRule>
  </conditionalFormatting>
  <conditionalFormatting sqref="N179:N184">
    <cfRule type="dataBar" priority="1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{7B2A8B28-90B7-AC4B-A1D4-8DDC37BC98D2}</x14:id>
        </ext>
      </extLst>
    </cfRule>
  </conditionalFormatting>
  <conditionalFormatting sqref="N189:N195">
    <cfRule type="dataBar" priority="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{6CBBBE3A-840B-0345-A985-6FD876B62F9F}</x14:id>
        </ext>
      </extLst>
    </cfRule>
  </conditionalFormatting>
  <conditionalFormatting sqref="N200:N225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{57C87A3D-AFBC-CB4E-B88D-1AEB3B5EE144}</x14:id>
        </ext>
      </extLs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D0EBC07-70BB-F945-9E39-B59FFC8D8AF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D11:D15</xm:sqref>
        </x14:conditionalFormatting>
        <x14:conditionalFormatting xmlns:xm="http://schemas.microsoft.com/office/excel/2006/main">
          <x14:cfRule type="dataBar" id="{5BCC7822-C345-924C-A345-CFE61C348AB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F138:F163</xm:sqref>
        </x14:conditionalFormatting>
        <x14:conditionalFormatting xmlns:xm="http://schemas.microsoft.com/office/excel/2006/main">
          <x14:cfRule type="dataBar" id="{3ED34776-41D7-AD44-BFF3-F879D74E3E9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F168:F174</xm:sqref>
        </x14:conditionalFormatting>
        <x14:conditionalFormatting xmlns:xm="http://schemas.microsoft.com/office/excel/2006/main">
          <x14:cfRule type="dataBar" id="{ACEDDBEE-1560-EE4A-82BD-44055A0A93A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F179:F184</xm:sqref>
        </x14:conditionalFormatting>
        <x14:conditionalFormatting xmlns:xm="http://schemas.microsoft.com/office/excel/2006/main">
          <x14:cfRule type="dataBar" id="{1F2AA301-82C3-2945-998B-019061C82F3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F189:F195</xm:sqref>
        </x14:conditionalFormatting>
        <x14:conditionalFormatting xmlns:xm="http://schemas.microsoft.com/office/excel/2006/main">
          <x14:cfRule type="dataBar" id="{9B0DD4B2-EDA4-1B48-BCA1-E713E063694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F200:F225</xm:sqref>
        </x14:conditionalFormatting>
        <x14:conditionalFormatting xmlns:xm="http://schemas.microsoft.com/office/excel/2006/main">
          <x14:cfRule type="dataBar" id="{043C071A-3E1C-B847-82D8-38E1940F7F9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H138:H163</xm:sqref>
        </x14:conditionalFormatting>
        <x14:conditionalFormatting xmlns:xm="http://schemas.microsoft.com/office/excel/2006/main">
          <x14:cfRule type="dataBar" id="{6784BFF8-3B6E-6A42-8A32-C6902A3B6CC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H168:H174</xm:sqref>
        </x14:conditionalFormatting>
        <x14:conditionalFormatting xmlns:xm="http://schemas.microsoft.com/office/excel/2006/main">
          <x14:cfRule type="dataBar" id="{036E625E-53D3-2747-A70F-97BA9AFC4D6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H179:H184</xm:sqref>
        </x14:conditionalFormatting>
        <x14:conditionalFormatting xmlns:xm="http://schemas.microsoft.com/office/excel/2006/main">
          <x14:cfRule type="dataBar" id="{F100C24E-3D18-0B41-A741-97395F89477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H189:H195</xm:sqref>
        </x14:conditionalFormatting>
        <x14:conditionalFormatting xmlns:xm="http://schemas.microsoft.com/office/excel/2006/main">
          <x14:cfRule type="dataBar" id="{128D63AE-7A31-B643-A079-C38769B65B2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H200:H225</xm:sqref>
        </x14:conditionalFormatting>
        <x14:conditionalFormatting xmlns:xm="http://schemas.microsoft.com/office/excel/2006/main">
          <x14:cfRule type="dataBar" id="{01997C53-178B-5D42-869E-B1E565C0447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J138:J163</xm:sqref>
        </x14:conditionalFormatting>
        <x14:conditionalFormatting xmlns:xm="http://schemas.microsoft.com/office/excel/2006/main">
          <x14:cfRule type="dataBar" id="{CBB1C4A8-BBEA-1348-BCA2-349A444D259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J168:J174</xm:sqref>
        </x14:conditionalFormatting>
        <x14:conditionalFormatting xmlns:xm="http://schemas.microsoft.com/office/excel/2006/main">
          <x14:cfRule type="dataBar" id="{786BB2DF-FBA7-D342-A73D-31725BF0EB8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J179:J184</xm:sqref>
        </x14:conditionalFormatting>
        <x14:conditionalFormatting xmlns:xm="http://schemas.microsoft.com/office/excel/2006/main">
          <x14:cfRule type="dataBar" id="{A6FEDA48-7B2A-E948-A866-EE4B354CB49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J189:J195</xm:sqref>
        </x14:conditionalFormatting>
        <x14:conditionalFormatting xmlns:xm="http://schemas.microsoft.com/office/excel/2006/main">
          <x14:cfRule type="dataBar" id="{1096E8C6-B6B2-F644-93A2-FB32739E383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J200:J225</xm:sqref>
        </x14:conditionalFormatting>
        <x14:conditionalFormatting xmlns:xm="http://schemas.microsoft.com/office/excel/2006/main">
          <x14:cfRule type="dataBar" id="{877ECA95-1D4D-C742-AEEC-AC68B960AD9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L11:L12</xm:sqref>
        </x14:conditionalFormatting>
        <x14:conditionalFormatting xmlns:xm="http://schemas.microsoft.com/office/excel/2006/main">
          <x14:cfRule type="dataBar" id="{CFBAD076-356E-BE41-BCA5-6BA2D3AE501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L138:L163</xm:sqref>
        </x14:conditionalFormatting>
        <x14:conditionalFormatting xmlns:xm="http://schemas.microsoft.com/office/excel/2006/main">
          <x14:cfRule type="dataBar" id="{7F1663B1-7E66-534D-88A8-843A52C7744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L168:L174</xm:sqref>
        </x14:conditionalFormatting>
        <x14:conditionalFormatting xmlns:xm="http://schemas.microsoft.com/office/excel/2006/main">
          <x14:cfRule type="dataBar" id="{CCD3A8BA-7FA7-2645-9C45-FAFBA4065E3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L179:L184</xm:sqref>
        </x14:conditionalFormatting>
        <x14:conditionalFormatting xmlns:xm="http://schemas.microsoft.com/office/excel/2006/main">
          <x14:cfRule type="dataBar" id="{8CBD5C8E-29A8-AD43-84D5-7E3CA5F3071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L189:L195</xm:sqref>
        </x14:conditionalFormatting>
        <x14:conditionalFormatting xmlns:xm="http://schemas.microsoft.com/office/excel/2006/main">
          <x14:cfRule type="dataBar" id="{7272F3B0-AE0B-594F-9BD1-A6E023F564A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L200:L225</xm:sqref>
        </x14:conditionalFormatting>
        <x14:conditionalFormatting xmlns:xm="http://schemas.microsoft.com/office/excel/2006/main">
          <x14:cfRule type="dataBar" id="{68740461-3B7E-2A42-98EF-6A1501564E2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N138:N163</xm:sqref>
        </x14:conditionalFormatting>
        <x14:conditionalFormatting xmlns:xm="http://schemas.microsoft.com/office/excel/2006/main">
          <x14:cfRule type="dataBar" id="{8570EA36-B73F-4D44-B1E9-DF32E773765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N168:N174</xm:sqref>
        </x14:conditionalFormatting>
        <x14:conditionalFormatting xmlns:xm="http://schemas.microsoft.com/office/excel/2006/main">
          <x14:cfRule type="dataBar" id="{7B2A8B28-90B7-AC4B-A1D4-8DDC37BC98D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N179:N184</xm:sqref>
        </x14:conditionalFormatting>
        <x14:conditionalFormatting xmlns:xm="http://schemas.microsoft.com/office/excel/2006/main">
          <x14:cfRule type="dataBar" id="{6CBBBE3A-840B-0345-A985-6FD876B62F9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N189:N195</xm:sqref>
        </x14:conditionalFormatting>
        <x14:conditionalFormatting xmlns:xm="http://schemas.microsoft.com/office/excel/2006/main">
          <x14:cfRule type="dataBar" id="{57C87A3D-AFBC-CB4E-B88D-1AEB3B5EE14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N200:N225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B79D8D-4D08-401C-B9AD-D4E1EFAA0C7A}">
  <dimension ref="B3:B204"/>
  <sheetViews>
    <sheetView showGridLines="0" zoomScale="70" zoomScaleNormal="70" workbookViewId="0">
      <selection activeCell="L182" sqref="L182"/>
    </sheetView>
  </sheetViews>
  <sheetFormatPr baseColWidth="10" defaultRowHeight="15.6"/>
  <sheetData>
    <row r="3" spans="2:2" ht="23.4">
      <c r="B3" s="57" t="s">
        <v>1649</v>
      </c>
    </row>
    <row r="128" spans="2:2" ht="23.4">
      <c r="B128" s="57" t="s">
        <v>1662</v>
      </c>
    </row>
    <row r="204" spans="2:2" ht="23.4">
      <c r="B204" s="57" t="s">
        <v>1663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8044C-7EC4-46EC-AC63-25FF7A100931}">
  <dimension ref="B2:AH103"/>
  <sheetViews>
    <sheetView showGridLines="0" topLeftCell="A84" zoomScale="110" zoomScaleNormal="110" workbookViewId="0">
      <selection activeCell="H95" sqref="H95"/>
    </sheetView>
  </sheetViews>
  <sheetFormatPr baseColWidth="10" defaultColWidth="10.796875" defaultRowHeight="15"/>
  <cols>
    <col min="1" max="1" width="5.796875" style="1" customWidth="1"/>
    <col min="2" max="5" width="9.296875" style="1" customWidth="1"/>
    <col min="6" max="6" width="10.796875" style="1" customWidth="1"/>
    <col min="7" max="32" width="9.296875" style="1" customWidth="1"/>
    <col min="33" max="16384" width="10.796875" style="1"/>
  </cols>
  <sheetData>
    <row r="2" spans="2:22" ht="20.399999999999999">
      <c r="B2" s="94" t="s">
        <v>273</v>
      </c>
    </row>
    <row r="3" spans="2:22" ht="16.05" customHeight="1">
      <c r="B3" s="94"/>
    </row>
    <row r="4" spans="2:22">
      <c r="B4" s="3" t="s">
        <v>311</v>
      </c>
      <c r="M4" s="3" t="s">
        <v>312</v>
      </c>
    </row>
    <row r="6" spans="2:22">
      <c r="B6" s="76" t="s">
        <v>253</v>
      </c>
      <c r="C6" s="76" t="s">
        <v>260</v>
      </c>
      <c r="D6" s="76" t="s">
        <v>261</v>
      </c>
      <c r="E6" s="77"/>
      <c r="F6" s="78"/>
      <c r="G6" s="79"/>
      <c r="H6" s="78"/>
      <c r="I6" s="78"/>
      <c r="J6" s="80"/>
      <c r="K6" s="80"/>
      <c r="M6" s="76" t="s">
        <v>253</v>
      </c>
      <c r="N6" s="76" t="s">
        <v>260</v>
      </c>
      <c r="O6" s="76" t="s">
        <v>261</v>
      </c>
      <c r="P6" s="77"/>
      <c r="Q6" s="78"/>
      <c r="R6" s="79"/>
      <c r="S6" s="78"/>
      <c r="T6" s="78"/>
      <c r="U6" s="80"/>
      <c r="V6" s="80"/>
    </row>
    <row r="7" spans="2:22">
      <c r="B7" s="81">
        <v>57.21592228673925</v>
      </c>
      <c r="C7" s="81">
        <v>86.887878385093273</v>
      </c>
      <c r="D7" s="81">
        <v>73.775756770186547</v>
      </c>
      <c r="E7" s="82"/>
      <c r="F7" s="78"/>
      <c r="G7" s="79"/>
      <c r="H7" s="78"/>
      <c r="I7" s="78"/>
      <c r="J7" s="80"/>
      <c r="K7" s="80"/>
      <c r="M7" s="81">
        <v>55.914243147363585</v>
      </c>
      <c r="N7" s="81">
        <v>86.642981790107712</v>
      </c>
      <c r="O7" s="81">
        <v>73.285963580215423</v>
      </c>
      <c r="P7" s="82"/>
      <c r="Q7" s="78"/>
      <c r="R7" s="79"/>
      <c r="S7" s="78"/>
      <c r="T7" s="78"/>
      <c r="U7" s="80"/>
      <c r="V7" s="80"/>
    </row>
    <row r="8" spans="2:22" ht="16.05" customHeight="1">
      <c r="B8" s="286" t="s">
        <v>262</v>
      </c>
      <c r="C8" s="286"/>
      <c r="D8" s="267" t="s">
        <v>3</v>
      </c>
      <c r="E8" s="267"/>
      <c r="F8" s="267"/>
      <c r="G8" s="267" t="s">
        <v>79</v>
      </c>
      <c r="H8" s="267"/>
      <c r="I8" s="267"/>
      <c r="J8" s="271" t="s">
        <v>263</v>
      </c>
      <c r="K8" s="271"/>
      <c r="M8" s="286" t="s">
        <v>262</v>
      </c>
      <c r="N8" s="286"/>
      <c r="O8" s="267" t="s">
        <v>3</v>
      </c>
      <c r="P8" s="267"/>
      <c r="Q8" s="267"/>
      <c r="R8" s="267" t="s">
        <v>79</v>
      </c>
      <c r="S8" s="267"/>
      <c r="T8" s="267"/>
      <c r="U8" s="271" t="s">
        <v>263</v>
      </c>
      <c r="V8" s="271"/>
    </row>
    <row r="9" spans="2:22">
      <c r="B9" s="83" t="s">
        <v>264</v>
      </c>
      <c r="C9" s="83" t="s">
        <v>265</v>
      </c>
      <c r="D9" s="84" t="s">
        <v>266</v>
      </c>
      <c r="E9" s="83" t="s">
        <v>267</v>
      </c>
      <c r="F9" s="83" t="s">
        <v>268</v>
      </c>
      <c r="G9" s="84" t="s">
        <v>266</v>
      </c>
      <c r="H9" s="83" t="s">
        <v>267</v>
      </c>
      <c r="I9" s="83" t="s">
        <v>268</v>
      </c>
      <c r="J9" s="85" t="s">
        <v>269</v>
      </c>
      <c r="K9" s="83" t="s">
        <v>270</v>
      </c>
      <c r="M9" s="83" t="s">
        <v>264</v>
      </c>
      <c r="N9" s="83" t="s">
        <v>265</v>
      </c>
      <c r="O9" s="84" t="s">
        <v>266</v>
      </c>
      <c r="P9" s="83" t="s">
        <v>267</v>
      </c>
      <c r="Q9" s="83" t="s">
        <v>268</v>
      </c>
      <c r="R9" s="84" t="s">
        <v>266</v>
      </c>
      <c r="S9" s="83" t="s">
        <v>267</v>
      </c>
      <c r="T9" s="83" t="s">
        <v>268</v>
      </c>
      <c r="U9" s="85" t="s">
        <v>269</v>
      </c>
      <c r="V9" s="83" t="s">
        <v>270</v>
      </c>
    </row>
    <row r="10" spans="2:22">
      <c r="B10" s="86">
        <v>909</v>
      </c>
      <c r="C10" s="86">
        <v>999</v>
      </c>
      <c r="D10" s="87">
        <v>2840</v>
      </c>
      <c r="E10" s="88">
        <v>0.10001760873393203</v>
      </c>
      <c r="F10" s="88">
        <v>0.10001760873393203</v>
      </c>
      <c r="G10" s="87">
        <v>107</v>
      </c>
      <c r="H10" s="88">
        <v>9.0196409002781756E-3</v>
      </c>
      <c r="I10" s="88">
        <v>9.0196409002781756E-3</v>
      </c>
      <c r="J10" s="89">
        <v>3.7676056338028167E-2</v>
      </c>
      <c r="K10" s="90">
        <v>3.7676056338028167E-2</v>
      </c>
      <c r="M10" s="86">
        <v>910</v>
      </c>
      <c r="N10" s="86">
        <v>999</v>
      </c>
      <c r="O10" s="87">
        <v>717</v>
      </c>
      <c r="P10" s="88">
        <v>9.9944243100083638E-2</v>
      </c>
      <c r="Q10" s="88">
        <v>9.9944243100083638E-2</v>
      </c>
      <c r="R10" s="87">
        <v>29</v>
      </c>
      <c r="S10" s="88">
        <v>9.621765096217651E-3</v>
      </c>
      <c r="T10" s="88">
        <v>9.621765096217651E-3</v>
      </c>
      <c r="U10" s="89">
        <v>4.0446304044630406E-2</v>
      </c>
      <c r="V10" s="90">
        <v>4.0446304044630406E-2</v>
      </c>
    </row>
    <row r="11" spans="2:22">
      <c r="B11" s="86">
        <v>858</v>
      </c>
      <c r="C11" s="86">
        <v>909</v>
      </c>
      <c r="D11" s="87">
        <v>2839</v>
      </c>
      <c r="E11" s="88">
        <v>9.9982391266067963E-2</v>
      </c>
      <c r="F11" s="88">
        <v>0.2</v>
      </c>
      <c r="G11" s="87">
        <v>230</v>
      </c>
      <c r="H11" s="88">
        <v>1.9388013150130657E-2</v>
      </c>
      <c r="I11" s="88">
        <v>2.8407654050408834E-2</v>
      </c>
      <c r="J11" s="89">
        <v>8.1014441704825649E-2</v>
      </c>
      <c r="K11" s="90">
        <v>5.9341433350942066E-2</v>
      </c>
      <c r="M11" s="86">
        <v>857</v>
      </c>
      <c r="N11" s="86">
        <v>909</v>
      </c>
      <c r="O11" s="87">
        <v>718</v>
      </c>
      <c r="P11" s="88">
        <v>0.10008363534987455</v>
      </c>
      <c r="Q11" s="88">
        <v>0.20002787844995817</v>
      </c>
      <c r="R11" s="87">
        <v>65</v>
      </c>
      <c r="S11" s="88">
        <v>2.1566025215660253E-2</v>
      </c>
      <c r="T11" s="88">
        <v>3.1187790311877902E-2</v>
      </c>
      <c r="U11" s="89">
        <v>9.0529247910863503E-2</v>
      </c>
      <c r="V11" s="90">
        <v>6.5505226480836232E-2</v>
      </c>
    </row>
    <row r="12" spans="2:22">
      <c r="B12" s="86">
        <v>807</v>
      </c>
      <c r="C12" s="86">
        <v>858</v>
      </c>
      <c r="D12" s="87">
        <v>2839</v>
      </c>
      <c r="E12" s="88">
        <v>9.9982391266067963E-2</v>
      </c>
      <c r="F12" s="88">
        <v>0.29998239126606796</v>
      </c>
      <c r="G12" s="87">
        <v>409</v>
      </c>
      <c r="H12" s="88">
        <v>3.4476945123493218E-2</v>
      </c>
      <c r="I12" s="88">
        <v>6.2884599173902045E-2</v>
      </c>
      <c r="J12" s="89">
        <v>0.14406481155336387</v>
      </c>
      <c r="K12" s="90">
        <v>8.7579243953979813E-2</v>
      </c>
      <c r="M12" s="86">
        <v>801</v>
      </c>
      <c r="N12" s="86">
        <v>857</v>
      </c>
      <c r="O12" s="87">
        <v>717</v>
      </c>
      <c r="P12" s="88">
        <v>9.9944243100083638E-2</v>
      </c>
      <c r="Q12" s="88">
        <v>0.29997212155004183</v>
      </c>
      <c r="R12" s="87">
        <v>93</v>
      </c>
      <c r="S12" s="88">
        <v>3.0856005308560051E-2</v>
      </c>
      <c r="T12" s="88">
        <v>6.2043795620437957E-2</v>
      </c>
      <c r="U12" s="89">
        <v>0.1297071129707113</v>
      </c>
      <c r="V12" s="90">
        <v>8.6895910780669147E-2</v>
      </c>
    </row>
    <row r="13" spans="2:22">
      <c r="B13" s="86">
        <v>750</v>
      </c>
      <c r="C13" s="86">
        <v>807</v>
      </c>
      <c r="D13" s="87">
        <v>2840</v>
      </c>
      <c r="E13" s="88">
        <v>0.10001760873393203</v>
      </c>
      <c r="F13" s="88">
        <v>0.4</v>
      </c>
      <c r="G13" s="87">
        <v>546</v>
      </c>
      <c r="H13" s="88">
        <v>4.6025457304223215E-2</v>
      </c>
      <c r="I13" s="88">
        <v>0.10891005647812527</v>
      </c>
      <c r="J13" s="89">
        <v>0.19225352112676056</v>
      </c>
      <c r="K13" s="90">
        <v>0.11375242120091565</v>
      </c>
      <c r="M13" s="86">
        <v>748</v>
      </c>
      <c r="N13" s="86">
        <v>801</v>
      </c>
      <c r="O13" s="87">
        <v>718</v>
      </c>
      <c r="P13" s="88">
        <v>0.10008363534987455</v>
      </c>
      <c r="Q13" s="88">
        <v>0.40005575689991635</v>
      </c>
      <c r="R13" s="87">
        <v>135</v>
      </c>
      <c r="S13" s="88">
        <v>4.4790975447909755E-2</v>
      </c>
      <c r="T13" s="88">
        <v>0.10683477106834771</v>
      </c>
      <c r="U13" s="89">
        <v>0.18802228412256267</v>
      </c>
      <c r="V13" s="90">
        <v>0.11219512195121951</v>
      </c>
    </row>
    <row r="14" spans="2:22">
      <c r="B14" s="86">
        <v>679</v>
      </c>
      <c r="C14" s="86">
        <v>750</v>
      </c>
      <c r="D14" s="87">
        <v>2840</v>
      </c>
      <c r="E14" s="88">
        <v>0.10001760873393203</v>
      </c>
      <c r="F14" s="88">
        <v>0.50001760873393208</v>
      </c>
      <c r="G14" s="87">
        <v>782</v>
      </c>
      <c r="H14" s="88">
        <v>6.5919244710444233E-2</v>
      </c>
      <c r="I14" s="88">
        <v>0.17482930118856951</v>
      </c>
      <c r="J14" s="89">
        <v>0.27535211267605636</v>
      </c>
      <c r="K14" s="90">
        <v>0.14607691224116073</v>
      </c>
      <c r="M14" s="86">
        <v>682</v>
      </c>
      <c r="N14" s="86">
        <v>748</v>
      </c>
      <c r="O14" s="87">
        <v>717</v>
      </c>
      <c r="P14" s="88">
        <v>9.9944243100083638E-2</v>
      </c>
      <c r="Q14" s="88">
        <v>0.5</v>
      </c>
      <c r="R14" s="87">
        <v>215</v>
      </c>
      <c r="S14" s="88">
        <v>7.1333775713337752E-2</v>
      </c>
      <c r="T14" s="88">
        <v>0.17816854678168548</v>
      </c>
      <c r="U14" s="89">
        <v>0.299860529986053</v>
      </c>
      <c r="V14" s="90">
        <v>0.14970727627543909</v>
      </c>
    </row>
    <row r="15" spans="2:22">
      <c r="B15" s="86">
        <v>578</v>
      </c>
      <c r="C15" s="86">
        <v>679</v>
      </c>
      <c r="D15" s="87">
        <v>2839</v>
      </c>
      <c r="E15" s="88">
        <v>9.9982391266067963E-2</v>
      </c>
      <c r="F15" s="88">
        <v>0.6</v>
      </c>
      <c r="G15" s="87">
        <v>1092</v>
      </c>
      <c r="H15" s="88">
        <v>9.205091460844643E-2</v>
      </c>
      <c r="I15" s="88">
        <v>0.26688021579701593</v>
      </c>
      <c r="J15" s="89">
        <v>0.3846424797463896</v>
      </c>
      <c r="K15" s="90">
        <v>0.18583083876269296</v>
      </c>
      <c r="M15" s="86">
        <v>582</v>
      </c>
      <c r="N15" s="86">
        <v>682</v>
      </c>
      <c r="O15" s="87">
        <v>717</v>
      </c>
      <c r="P15" s="88">
        <v>9.9944243100083638E-2</v>
      </c>
      <c r="Q15" s="88">
        <v>0.59994424310008365</v>
      </c>
      <c r="R15" s="87">
        <v>294</v>
      </c>
      <c r="S15" s="88">
        <v>9.7544790975447909E-2</v>
      </c>
      <c r="T15" s="88">
        <v>0.27571333775713336</v>
      </c>
      <c r="U15" s="89">
        <v>0.41004184100418412</v>
      </c>
      <c r="V15" s="90">
        <v>0.19307620817843865</v>
      </c>
    </row>
    <row r="16" spans="2:22">
      <c r="B16" s="86">
        <v>435</v>
      </c>
      <c r="C16" s="86">
        <v>578</v>
      </c>
      <c r="D16" s="87">
        <v>2839</v>
      </c>
      <c r="E16" s="88">
        <v>9.9982391266067963E-2</v>
      </c>
      <c r="F16" s="88">
        <v>0.69998239126606798</v>
      </c>
      <c r="G16" s="87">
        <v>1456</v>
      </c>
      <c r="H16" s="88">
        <v>0.1227345528112619</v>
      </c>
      <c r="I16" s="88">
        <v>0.38961476860827782</v>
      </c>
      <c r="J16" s="89">
        <v>0.5128566396618528</v>
      </c>
      <c r="K16" s="90">
        <v>0.23254175890521231</v>
      </c>
      <c r="M16" s="86">
        <v>434</v>
      </c>
      <c r="N16" s="86">
        <v>582</v>
      </c>
      <c r="O16" s="87">
        <v>718</v>
      </c>
      <c r="P16" s="88">
        <v>0.10008363534987455</v>
      </c>
      <c r="Q16" s="88">
        <v>0.70002787844995817</v>
      </c>
      <c r="R16" s="87">
        <v>358</v>
      </c>
      <c r="S16" s="88">
        <v>0.11877903118779032</v>
      </c>
      <c r="T16" s="88">
        <v>0.39449236894492368</v>
      </c>
      <c r="U16" s="89">
        <v>0.49860724233983289</v>
      </c>
      <c r="V16" s="90">
        <v>0.23675826363998406</v>
      </c>
    </row>
    <row r="17" spans="2:22">
      <c r="B17" s="86">
        <v>249</v>
      </c>
      <c r="C17" s="86">
        <v>435</v>
      </c>
      <c r="D17" s="87">
        <v>2840</v>
      </c>
      <c r="E17" s="88">
        <v>0.10001760873393203</v>
      </c>
      <c r="F17" s="88">
        <v>0.8</v>
      </c>
      <c r="G17" s="87">
        <v>1881</v>
      </c>
      <c r="H17" s="88">
        <v>0.15856022928432942</v>
      </c>
      <c r="I17" s="88">
        <v>0.54817499789260726</v>
      </c>
      <c r="J17" s="89">
        <v>0.66232394366197178</v>
      </c>
      <c r="K17" s="90">
        <v>0.28627399189998237</v>
      </c>
      <c r="M17" s="86">
        <v>256</v>
      </c>
      <c r="N17" s="86">
        <v>434</v>
      </c>
      <c r="O17" s="87">
        <v>717</v>
      </c>
      <c r="P17" s="88">
        <v>9.9944243100083638E-2</v>
      </c>
      <c r="Q17" s="88">
        <v>0.79997212155004183</v>
      </c>
      <c r="R17" s="87">
        <v>480</v>
      </c>
      <c r="S17" s="88">
        <v>0.15925680159256803</v>
      </c>
      <c r="T17" s="88">
        <v>0.55374917053749173</v>
      </c>
      <c r="U17" s="89">
        <v>0.66945606694560666</v>
      </c>
      <c r="V17" s="90">
        <v>0.29081721554277751</v>
      </c>
    </row>
    <row r="18" spans="2:22">
      <c r="B18" s="86">
        <v>75</v>
      </c>
      <c r="C18" s="86">
        <v>249</v>
      </c>
      <c r="D18" s="87">
        <v>2840</v>
      </c>
      <c r="E18" s="88">
        <v>0.10001760873393203</v>
      </c>
      <c r="F18" s="88">
        <v>0.900017608733932</v>
      </c>
      <c r="G18" s="87">
        <v>2556</v>
      </c>
      <c r="H18" s="88">
        <v>0.21545983309449548</v>
      </c>
      <c r="I18" s="88">
        <v>0.76363483098710272</v>
      </c>
      <c r="J18" s="89">
        <v>0.9</v>
      </c>
      <c r="K18" s="90">
        <v>0.35447644388793237</v>
      </c>
      <c r="M18" s="86">
        <v>82</v>
      </c>
      <c r="N18" s="86">
        <v>256</v>
      </c>
      <c r="O18" s="87">
        <v>718</v>
      </c>
      <c r="P18" s="88">
        <v>0.10008363534987455</v>
      </c>
      <c r="Q18" s="88">
        <v>0.90005575689991635</v>
      </c>
      <c r="R18" s="87">
        <v>632</v>
      </c>
      <c r="S18" s="88">
        <v>0.20968812209688123</v>
      </c>
      <c r="T18" s="88">
        <v>0.76343729263437288</v>
      </c>
      <c r="U18" s="89">
        <v>0.88022284122562677</v>
      </c>
      <c r="V18" s="90">
        <v>0.35635744153631715</v>
      </c>
    </row>
    <row r="19" spans="2:22">
      <c r="B19" s="86">
        <v>1</v>
      </c>
      <c r="C19" s="86">
        <v>75</v>
      </c>
      <c r="D19" s="87">
        <v>2839</v>
      </c>
      <c r="E19" s="88">
        <v>9.9982391266067963E-2</v>
      </c>
      <c r="F19" s="88">
        <v>1</v>
      </c>
      <c r="G19" s="87">
        <v>2804</v>
      </c>
      <c r="H19" s="88">
        <v>0.23636516901289725</v>
      </c>
      <c r="I19" s="88">
        <v>1</v>
      </c>
      <c r="J19" s="89">
        <v>0.9876717153927439</v>
      </c>
      <c r="K19" s="90">
        <v>0.41778482127135058</v>
      </c>
      <c r="M19" s="86">
        <v>1</v>
      </c>
      <c r="N19" s="86">
        <v>82</v>
      </c>
      <c r="O19" s="87">
        <v>717</v>
      </c>
      <c r="P19" s="88">
        <v>9.9944243100083638E-2</v>
      </c>
      <c r="Q19" s="88">
        <v>1</v>
      </c>
      <c r="R19" s="87">
        <v>713</v>
      </c>
      <c r="S19" s="88">
        <v>0.23656270736562707</v>
      </c>
      <c r="T19" s="88">
        <v>1</v>
      </c>
      <c r="U19" s="89">
        <v>0.99442119944211993</v>
      </c>
      <c r="V19" s="90">
        <v>0.42012824086980766</v>
      </c>
    </row>
    <row r="20" spans="2:22" ht="16.05" customHeight="1">
      <c r="B20" s="305" t="s">
        <v>3</v>
      </c>
      <c r="C20" s="305"/>
      <c r="D20" s="91">
        <f>+SUM(D10:D19)</f>
        <v>28395</v>
      </c>
      <c r="E20" s="92"/>
      <c r="F20" s="92"/>
      <c r="G20" s="91">
        <f>+SUM(G10:G19)</f>
        <v>11863</v>
      </c>
      <c r="H20" s="92"/>
      <c r="I20" s="92"/>
      <c r="J20" s="93"/>
      <c r="K20" s="93"/>
      <c r="M20" s="305" t="s">
        <v>3</v>
      </c>
      <c r="N20" s="305"/>
      <c r="O20" s="91">
        <f>+SUM(O10:O19)</f>
        <v>7174</v>
      </c>
      <c r="P20" s="92"/>
      <c r="Q20" s="92"/>
      <c r="R20" s="91">
        <f>+SUM(R10:R19)</f>
        <v>3014</v>
      </c>
      <c r="S20" s="92"/>
      <c r="T20" s="92"/>
      <c r="U20" s="93"/>
      <c r="V20" s="93"/>
    </row>
    <row r="24" spans="2:22" ht="15.6">
      <c r="B24" s="287" t="s">
        <v>274</v>
      </c>
      <c r="C24" s="287"/>
      <c r="D24" s="287"/>
      <c r="E24" s="287"/>
      <c r="F24" s="287"/>
      <c r="G24" s="287"/>
      <c r="H24" s="287"/>
      <c r="I24"/>
      <c r="J24"/>
      <c r="K24"/>
      <c r="L24"/>
      <c r="P24" s="105"/>
    </row>
    <row r="25" spans="2:22" ht="15.6">
      <c r="B25" s="95" t="s">
        <v>275</v>
      </c>
      <c r="C25" s="95" t="s">
        <v>276</v>
      </c>
      <c r="D25" s="95" t="s">
        <v>277</v>
      </c>
      <c r="E25" s="95" t="s">
        <v>278</v>
      </c>
      <c r="F25" s="95" t="s">
        <v>279</v>
      </c>
      <c r="G25" s="95" t="s">
        <v>280</v>
      </c>
      <c r="H25" s="95" t="s">
        <v>281</v>
      </c>
      <c r="I25"/>
      <c r="J25"/>
      <c r="K25"/>
      <c r="L25"/>
      <c r="P25" s="105"/>
    </row>
    <row r="26" spans="2:22" ht="15.6">
      <c r="B26" s="96">
        <v>1</v>
      </c>
      <c r="C26" s="97">
        <v>3.7676056338028167E-2</v>
      </c>
      <c r="D26" s="97">
        <v>4.0446304044630406E-2</v>
      </c>
      <c r="E26" s="97">
        <f>C26-D26</f>
        <v>-2.7702477066022385E-3</v>
      </c>
      <c r="F26" s="97">
        <f>C26/D26</f>
        <v>0.93150801359883428</v>
      </c>
      <c r="G26" s="97">
        <f>LN(F26)</f>
        <v>-7.0950486080199326E-2</v>
      </c>
      <c r="H26" s="97">
        <f>E26*G26</f>
        <v>1.9655042134598624E-4</v>
      </c>
      <c r="I26"/>
      <c r="J26" s="241" t="s">
        <v>282</v>
      </c>
      <c r="K26" s="241"/>
      <c r="L26" s="241"/>
      <c r="P26" s="105"/>
    </row>
    <row r="27" spans="2:22" ht="16.8">
      <c r="B27" s="96">
        <v>2</v>
      </c>
      <c r="C27" s="97">
        <v>8.1014441704825649E-2</v>
      </c>
      <c r="D27" s="97">
        <v>9.0529247910863503E-2</v>
      </c>
      <c r="E27" s="97">
        <f t="shared" ref="E27:E35" si="0">C27-D27</f>
        <v>-9.5148062060378541E-3</v>
      </c>
      <c r="F27" s="97">
        <f t="shared" ref="F27:F35" si="1">C27/D27</f>
        <v>0.89489798683176647</v>
      </c>
      <c r="G27" s="97">
        <f t="shared" ref="G27:G35" si="2">LN(F27)</f>
        <v>-0.1110455483971886</v>
      </c>
      <c r="H27" s="97">
        <f t="shared" ref="H27:H35" si="3">E27*G27</f>
        <v>1.056576873042447E-3</v>
      </c>
      <c r="I27"/>
      <c r="J27" s="299" t="s">
        <v>82</v>
      </c>
      <c r="K27" s="299"/>
      <c r="L27" s="99"/>
      <c r="P27" s="105"/>
    </row>
    <row r="28" spans="2:22" ht="16.8">
      <c r="B28" s="96">
        <v>3</v>
      </c>
      <c r="C28" s="97">
        <v>0.14406481155336387</v>
      </c>
      <c r="D28" s="97">
        <v>0.1297071129707113</v>
      </c>
      <c r="E28" s="97">
        <f t="shared" si="0"/>
        <v>1.4357698582652567E-2</v>
      </c>
      <c r="F28" s="97">
        <f t="shared" si="1"/>
        <v>1.1106932245565795</v>
      </c>
      <c r="G28" s="97">
        <f t="shared" si="2"/>
        <v>0.10498434701619502</v>
      </c>
      <c r="H28" s="97">
        <f t="shared" si="3"/>
        <v>1.5073336103551287E-3</v>
      </c>
      <c r="I28"/>
      <c r="J28" s="98" t="s">
        <v>83</v>
      </c>
      <c r="K28" s="98"/>
      <c r="L28" s="99"/>
      <c r="P28" s="105"/>
    </row>
    <row r="29" spans="2:22" ht="15.6">
      <c r="B29" s="96">
        <v>4</v>
      </c>
      <c r="C29" s="97">
        <v>0.19225352112676056</v>
      </c>
      <c r="D29" s="97">
        <v>0.18802228412256267</v>
      </c>
      <c r="E29" s="97">
        <f t="shared" si="0"/>
        <v>4.2312370041978908E-3</v>
      </c>
      <c r="F29" s="97">
        <f t="shared" si="1"/>
        <v>1.0225039123630673</v>
      </c>
      <c r="G29" s="97">
        <f t="shared" si="2"/>
        <v>2.2254435199448017E-2</v>
      </c>
      <c r="H29" s="97">
        <f t="shared" si="3"/>
        <v>9.4163789723428524E-5</v>
      </c>
      <c r="I29"/>
      <c r="J29"/>
      <c r="K29"/>
      <c r="L29"/>
      <c r="P29" s="105"/>
    </row>
    <row r="30" spans="2:22" ht="15.6">
      <c r="B30" s="96">
        <v>5</v>
      </c>
      <c r="C30" s="97">
        <v>0.27535211267605636</v>
      </c>
      <c r="D30" s="97">
        <v>0.299860529986053</v>
      </c>
      <c r="E30" s="97">
        <f t="shared" si="0"/>
        <v>-2.4508417309996644E-2</v>
      </c>
      <c r="F30" s="97">
        <f t="shared" si="1"/>
        <v>0.91826727808712749</v>
      </c>
      <c r="G30" s="97">
        <f t="shared" si="2"/>
        <v>-8.5266778137983001E-2</v>
      </c>
      <c r="H30" s="97">
        <f t="shared" si="3"/>
        <v>2.0897537812845858E-3</v>
      </c>
      <c r="I30"/>
      <c r="J30"/>
      <c r="K30"/>
      <c r="L30"/>
      <c r="P30" s="105"/>
    </row>
    <row r="31" spans="2:22" ht="15.6">
      <c r="B31" s="96">
        <v>6</v>
      </c>
      <c r="C31" s="97">
        <v>0.3846424797463896</v>
      </c>
      <c r="D31" s="97">
        <v>0.41004184100418412</v>
      </c>
      <c r="E31" s="97">
        <f t="shared" si="0"/>
        <v>-2.5399361257794517E-2</v>
      </c>
      <c r="F31" s="97">
        <f t="shared" si="1"/>
        <v>0.93805665978966435</v>
      </c>
      <c r="G31" s="97">
        <f t="shared" si="2"/>
        <v>-6.3944926907182106E-2</v>
      </c>
      <c r="H31" s="97">
        <f t="shared" si="3"/>
        <v>1.6241602991187833E-3</v>
      </c>
      <c r="I31"/>
      <c r="J31"/>
      <c r="K31"/>
      <c r="L31"/>
      <c r="P31" s="105"/>
    </row>
    <row r="32" spans="2:22" ht="15.6">
      <c r="B32" s="96">
        <v>7</v>
      </c>
      <c r="C32" s="97">
        <v>0.5128566396618528</v>
      </c>
      <c r="D32" s="97">
        <v>0.49860724233983289</v>
      </c>
      <c r="E32" s="97">
        <f t="shared" si="0"/>
        <v>1.4249397322019908E-2</v>
      </c>
      <c r="F32" s="97">
        <f t="shared" si="1"/>
        <v>1.0285784002156713</v>
      </c>
      <c r="G32" s="97">
        <f t="shared" si="2"/>
        <v>2.8177654931184039E-2</v>
      </c>
      <c r="H32" s="97">
        <f t="shared" si="3"/>
        <v>4.0151460071721491E-4</v>
      </c>
      <c r="I32"/>
      <c r="J32"/>
      <c r="K32"/>
      <c r="L32"/>
      <c r="P32" s="105"/>
    </row>
    <row r="33" spans="2:34" ht="15.6">
      <c r="B33" s="96">
        <v>8</v>
      </c>
      <c r="C33" s="97">
        <v>0.66232394366197178</v>
      </c>
      <c r="D33" s="97">
        <v>0.66945606694560666</v>
      </c>
      <c r="E33" s="97">
        <f t="shared" si="0"/>
        <v>-7.1321232836348836E-3</v>
      </c>
      <c r="F33" s="97">
        <f t="shared" si="1"/>
        <v>0.98934639084507037</v>
      </c>
      <c r="G33" s="97">
        <f t="shared" si="2"/>
        <v>-1.0710765156537648E-2</v>
      </c>
      <c r="H33" s="97">
        <f t="shared" si="3"/>
        <v>7.6390497558487391E-5</v>
      </c>
      <c r="I33"/>
      <c r="J33"/>
      <c r="K33"/>
      <c r="L33"/>
      <c r="P33" s="105"/>
    </row>
    <row r="34" spans="2:34" ht="15.6">
      <c r="B34" s="96">
        <v>9</v>
      </c>
      <c r="C34" s="97">
        <v>0.9</v>
      </c>
      <c r="D34" s="97">
        <v>0.88022284122562677</v>
      </c>
      <c r="E34" s="97">
        <f t="shared" si="0"/>
        <v>1.9777158774373249E-2</v>
      </c>
      <c r="F34" s="97">
        <f t="shared" si="1"/>
        <v>1.0224683544303796</v>
      </c>
      <c r="G34" s="97">
        <f t="shared" si="2"/>
        <v>2.2219659243540357E-2</v>
      </c>
      <c r="H34" s="97">
        <f t="shared" si="3"/>
        <v>4.3944172877196784E-4</v>
      </c>
      <c r="I34"/>
      <c r="J34"/>
      <c r="K34"/>
      <c r="L34"/>
      <c r="P34" s="105"/>
    </row>
    <row r="35" spans="2:34" ht="15.6">
      <c r="B35" s="96">
        <v>10</v>
      </c>
      <c r="C35" s="97">
        <v>0.9876717153927439</v>
      </c>
      <c r="D35" s="97">
        <v>0.99442119944211993</v>
      </c>
      <c r="E35" s="97">
        <f t="shared" si="0"/>
        <v>-6.7494840493760311E-3</v>
      </c>
      <c r="F35" s="97">
        <f t="shared" si="1"/>
        <v>0.99321265068246478</v>
      </c>
      <c r="G35" s="97">
        <f t="shared" si="2"/>
        <v>-6.8104881331660623E-3</v>
      </c>
      <c r="H35" s="97">
        <f t="shared" si="3"/>
        <v>4.5967281023269084E-5</v>
      </c>
      <c r="I35"/>
      <c r="J35"/>
      <c r="K35"/>
      <c r="L35"/>
    </row>
    <row r="36" spans="2:34" ht="15.6">
      <c r="B36"/>
      <c r="C36"/>
      <c r="D36"/>
      <c r="E36"/>
      <c r="F36"/>
      <c r="G36" s="85" t="s">
        <v>283</v>
      </c>
      <c r="H36" s="100">
        <f>SUM(H26:H35)</f>
        <v>7.5318528829412985E-3</v>
      </c>
      <c r="I36"/>
      <c r="J36"/>
      <c r="K36"/>
      <c r="L36"/>
    </row>
    <row r="37" spans="2:34" ht="15.6">
      <c r="B37"/>
      <c r="C37"/>
      <c r="D37"/>
      <c r="E37"/>
      <c r="F37"/>
      <c r="G37"/>
      <c r="H37"/>
      <c r="I37"/>
      <c r="J37"/>
      <c r="K37"/>
      <c r="L37"/>
    </row>
    <row r="38" spans="2:34">
      <c r="B38" s="3" t="s">
        <v>284</v>
      </c>
    </row>
    <row r="39" spans="2:34">
      <c r="B39" s="1" t="s">
        <v>285</v>
      </c>
      <c r="E39" s="1" t="s">
        <v>286</v>
      </c>
    </row>
    <row r="40" spans="2:34">
      <c r="B40" s="1" t="s">
        <v>287</v>
      </c>
      <c r="E40" s="1" t="s">
        <v>288</v>
      </c>
    </row>
    <row r="41" spans="2:34">
      <c r="B41" s="1" t="s">
        <v>289</v>
      </c>
      <c r="E41" s="1" t="s">
        <v>290</v>
      </c>
    </row>
    <row r="44" spans="2:34" ht="17.399999999999999">
      <c r="B44" s="2" t="s">
        <v>291</v>
      </c>
    </row>
    <row r="46" spans="2:34" ht="28.8" customHeight="1">
      <c r="B46" s="309" t="s">
        <v>99</v>
      </c>
      <c r="C46" s="310"/>
      <c r="D46" s="310"/>
      <c r="E46" s="310"/>
      <c r="F46" s="311"/>
      <c r="G46" s="101" t="s">
        <v>292</v>
      </c>
      <c r="H46" s="101" t="s">
        <v>293</v>
      </c>
      <c r="I46" s="101" t="s">
        <v>294</v>
      </c>
      <c r="J46" s="101" t="s">
        <v>295</v>
      </c>
      <c r="K46" s="312" t="s">
        <v>296</v>
      </c>
      <c r="L46" s="312"/>
      <c r="M46" s="312" t="s">
        <v>9</v>
      </c>
      <c r="N46" s="312"/>
      <c r="O46" s="101" t="s">
        <v>1633</v>
      </c>
      <c r="P46" s="101" t="s">
        <v>1634</v>
      </c>
      <c r="Q46" s="101" t="s">
        <v>1635</v>
      </c>
      <c r="R46" s="101" t="s">
        <v>1636</v>
      </c>
      <c r="S46" s="101" t="s">
        <v>2211</v>
      </c>
      <c r="T46" s="101" t="s">
        <v>1637</v>
      </c>
      <c r="U46" s="101" t="s">
        <v>1638</v>
      </c>
      <c r="V46" s="101" t="s">
        <v>1639</v>
      </c>
      <c r="W46" s="101" t="s">
        <v>1640</v>
      </c>
      <c r="X46" s="101" t="s">
        <v>1641</v>
      </c>
      <c r="Y46" s="101" t="s">
        <v>1642</v>
      </c>
      <c r="Z46" s="101" t="s">
        <v>1643</v>
      </c>
      <c r="AA46" s="101" t="s">
        <v>1644</v>
      </c>
      <c r="AB46" s="101" t="s">
        <v>1645</v>
      </c>
      <c r="AC46" s="101" t="s">
        <v>1646</v>
      </c>
      <c r="AD46" s="101" t="s">
        <v>1647</v>
      </c>
      <c r="AE46" s="101" t="s">
        <v>2212</v>
      </c>
      <c r="AF46" s="101" t="s">
        <v>1648</v>
      </c>
      <c r="AG46" s="186" t="s">
        <v>2213</v>
      </c>
      <c r="AH46" s="193"/>
    </row>
    <row r="47" spans="2:34">
      <c r="B47" s="73" t="s">
        <v>1617</v>
      </c>
      <c r="C47" s="74"/>
      <c r="D47" s="74"/>
      <c r="E47" s="74"/>
      <c r="F47" s="75"/>
      <c r="G47" s="191">
        <v>-5.8030400000000002</v>
      </c>
      <c r="H47" s="191">
        <v>1.0003899999999999</v>
      </c>
      <c r="I47" s="191">
        <v>-5.8010000000000002</v>
      </c>
      <c r="J47" s="191">
        <v>6.6011000000000003E-9</v>
      </c>
      <c r="K47" s="276"/>
      <c r="L47" s="278"/>
      <c r="M47" s="276"/>
      <c r="N47" s="278"/>
      <c r="O47" s="114"/>
      <c r="P47" s="114"/>
      <c r="Q47" s="114"/>
      <c r="R47" s="114"/>
      <c r="S47" s="114"/>
      <c r="T47" s="114"/>
      <c r="U47" s="114"/>
      <c r="V47" s="114"/>
      <c r="W47" s="114"/>
      <c r="X47" s="114"/>
      <c r="Y47" s="114"/>
      <c r="Z47" s="114"/>
      <c r="AA47" s="114"/>
      <c r="AB47" s="114"/>
      <c r="AC47" s="114"/>
      <c r="AD47" s="114"/>
      <c r="AE47" s="114"/>
      <c r="AF47" s="114"/>
      <c r="AG47" s="73"/>
      <c r="AH47" s="190"/>
    </row>
    <row r="48" spans="2:34">
      <c r="B48" s="73" t="s">
        <v>2214</v>
      </c>
      <c r="C48" s="74"/>
      <c r="D48" s="74"/>
      <c r="E48" s="74"/>
      <c r="F48" s="75"/>
      <c r="G48" s="191">
        <v>-5.0457999999999998</v>
      </c>
      <c r="H48" s="191">
        <v>0.47582000000000002</v>
      </c>
      <c r="I48" s="191">
        <v>-10.605</v>
      </c>
      <c r="J48" s="191">
        <v>2E-16</v>
      </c>
      <c r="K48" s="276" t="s">
        <v>1680</v>
      </c>
      <c r="L48" s="278"/>
      <c r="M48" s="276" t="s">
        <v>1615</v>
      </c>
      <c r="N48" s="278"/>
      <c r="O48" s="118">
        <v>0</v>
      </c>
      <c r="P48" s="118">
        <v>0</v>
      </c>
      <c r="Q48" s="118">
        <v>0</v>
      </c>
      <c r="R48" s="118">
        <v>0</v>
      </c>
      <c r="S48" s="118">
        <v>2.3140000000000001E-2</v>
      </c>
      <c r="T48" s="118">
        <v>2.3140000000000001E-2</v>
      </c>
      <c r="U48" s="118">
        <v>2.3140000000000001E-2</v>
      </c>
      <c r="V48" s="118">
        <v>2.3140000000000001E-2</v>
      </c>
      <c r="W48" s="118">
        <v>2.3140000000000001E-2</v>
      </c>
      <c r="X48" s="118">
        <v>2.3140000000000001E-2</v>
      </c>
      <c r="Y48" s="118">
        <v>2.3140000000000001E-2</v>
      </c>
      <c r="Z48" s="118">
        <v>0.373</v>
      </c>
      <c r="AA48" s="118">
        <v>0.373</v>
      </c>
      <c r="AB48" s="118">
        <v>0.373</v>
      </c>
      <c r="AC48" s="118">
        <v>0.373</v>
      </c>
      <c r="AD48" s="118">
        <v>0.373</v>
      </c>
      <c r="AE48" s="118">
        <v>0.373</v>
      </c>
      <c r="AF48" s="118">
        <v>0.18937329032258099</v>
      </c>
      <c r="AG48" s="192">
        <v>0.17473026479673101</v>
      </c>
      <c r="AH48" s="190"/>
    </row>
    <row r="49" spans="2:34">
      <c r="B49" s="73" t="s">
        <v>1839</v>
      </c>
      <c r="C49" s="74"/>
      <c r="D49" s="74"/>
      <c r="E49" s="74"/>
      <c r="F49" s="75"/>
      <c r="G49" s="191">
        <v>0.43974000000000002</v>
      </c>
      <c r="H49" s="191">
        <v>0.10059</v>
      </c>
      <c r="I49" s="191">
        <v>4.3710000000000004</v>
      </c>
      <c r="J49" s="191">
        <v>1.23483052E-5</v>
      </c>
      <c r="K49" s="276" t="s">
        <v>2218</v>
      </c>
      <c r="L49" s="278"/>
      <c r="M49" s="276" t="s">
        <v>1615</v>
      </c>
      <c r="N49" s="278"/>
      <c r="O49" s="118">
        <v>0</v>
      </c>
      <c r="P49" s="118">
        <v>0</v>
      </c>
      <c r="Q49" s="118">
        <v>3179</v>
      </c>
      <c r="R49" s="118">
        <v>0.60322580645161294</v>
      </c>
      <c r="S49" s="118">
        <v>0</v>
      </c>
      <c r="T49" s="118">
        <v>0</v>
      </c>
      <c r="U49" s="118">
        <v>0</v>
      </c>
      <c r="V49" s="118">
        <v>0</v>
      </c>
      <c r="W49" s="118">
        <v>0</v>
      </c>
      <c r="X49" s="118">
        <v>0</v>
      </c>
      <c r="Y49" s="118">
        <v>0</v>
      </c>
      <c r="Z49" s="118">
        <v>1.23180448346795</v>
      </c>
      <c r="AA49" s="118">
        <v>1.78007894736842</v>
      </c>
      <c r="AB49" s="118">
        <v>1.9992942836979499</v>
      </c>
      <c r="AC49" s="118">
        <v>2.0002876469392499</v>
      </c>
      <c r="AD49" s="118">
        <v>2.0018761726078802</v>
      </c>
      <c r="AE49" s="118">
        <v>4</v>
      </c>
      <c r="AF49" s="118">
        <v>0.54485694615357705</v>
      </c>
      <c r="AG49" s="192">
        <v>0.74230851187424196</v>
      </c>
      <c r="AH49" s="190"/>
    </row>
    <row r="50" spans="2:34">
      <c r="B50" s="73" t="s">
        <v>2215</v>
      </c>
      <c r="C50" s="74"/>
      <c r="D50" s="74"/>
      <c r="E50" s="74"/>
      <c r="F50" s="75"/>
      <c r="G50" s="191">
        <v>3.07938</v>
      </c>
      <c r="H50" s="191">
        <v>0.84326999999999996</v>
      </c>
      <c r="I50" s="191">
        <v>3.6520000000000001</v>
      </c>
      <c r="J50" s="191">
        <v>2.61E-4</v>
      </c>
      <c r="K50" s="276" t="s">
        <v>1680</v>
      </c>
      <c r="L50" s="278"/>
      <c r="M50" s="276" t="s">
        <v>1615</v>
      </c>
      <c r="N50" s="278"/>
      <c r="O50" s="118">
        <v>0</v>
      </c>
      <c r="P50" s="118">
        <v>0</v>
      </c>
      <c r="Q50" s="118">
        <v>0</v>
      </c>
      <c r="R50" s="118">
        <v>0</v>
      </c>
      <c r="S50" s="118">
        <v>0.71723000000000003</v>
      </c>
      <c r="T50" s="118">
        <v>0.71723000000000003</v>
      </c>
      <c r="U50" s="118">
        <v>0.71723000000000003</v>
      </c>
      <c r="V50" s="118">
        <v>0.71723000000000003</v>
      </c>
      <c r="W50" s="118">
        <v>0.71723000000000003</v>
      </c>
      <c r="X50" s="118">
        <v>0.71723000000000003</v>
      </c>
      <c r="Y50" s="118">
        <v>0.71723000000000003</v>
      </c>
      <c r="Z50" s="118">
        <v>0.97972999999999999</v>
      </c>
      <c r="AA50" s="118">
        <v>0.97972999999999999</v>
      </c>
      <c r="AB50" s="118">
        <v>0.97972999999999999</v>
      </c>
      <c r="AC50" s="118">
        <v>0.97972999999999999</v>
      </c>
      <c r="AD50" s="118">
        <v>0.97972999999999999</v>
      </c>
      <c r="AE50" s="118">
        <v>0.97972999999999999</v>
      </c>
      <c r="AF50" s="118">
        <v>0.81062421252371897</v>
      </c>
      <c r="AG50" s="192">
        <v>0.125684125062581</v>
      </c>
      <c r="AH50" s="190"/>
    </row>
    <row r="51" spans="2:34">
      <c r="B51" s="73" t="s">
        <v>1620</v>
      </c>
      <c r="C51" s="74"/>
      <c r="D51" s="74"/>
      <c r="E51" s="74"/>
      <c r="F51" s="75"/>
      <c r="G51" s="191">
        <v>0.34115000000000001</v>
      </c>
      <c r="H51" s="191">
        <v>5.04E-2</v>
      </c>
      <c r="I51" s="191">
        <v>6.7690000000000001</v>
      </c>
      <c r="J51" s="191">
        <v>1.3E-11</v>
      </c>
      <c r="K51" s="276" t="s">
        <v>2207</v>
      </c>
      <c r="L51" s="278"/>
      <c r="M51" s="276" t="s">
        <v>1615</v>
      </c>
      <c r="N51" s="278"/>
      <c r="O51" s="118">
        <v>0</v>
      </c>
      <c r="P51" s="118">
        <v>0</v>
      </c>
      <c r="Q51" s="118">
        <v>0</v>
      </c>
      <c r="R51" s="118">
        <v>0</v>
      </c>
      <c r="S51" s="118">
        <v>1</v>
      </c>
      <c r="T51" s="118">
        <v>1</v>
      </c>
      <c r="U51" s="118">
        <v>1</v>
      </c>
      <c r="V51" s="118">
        <v>1</v>
      </c>
      <c r="W51" s="118">
        <v>1</v>
      </c>
      <c r="X51" s="118">
        <v>2</v>
      </c>
      <c r="Y51" s="118">
        <v>3</v>
      </c>
      <c r="Z51" s="118">
        <v>4</v>
      </c>
      <c r="AA51" s="118">
        <v>4</v>
      </c>
      <c r="AB51" s="118">
        <v>4</v>
      </c>
      <c r="AC51" s="118">
        <v>4</v>
      </c>
      <c r="AD51" s="118">
        <v>4</v>
      </c>
      <c r="AE51" s="118">
        <v>4</v>
      </c>
      <c r="AF51" s="118">
        <v>2.6941176470588202</v>
      </c>
      <c r="AG51" s="192">
        <v>1.0548550775299801</v>
      </c>
      <c r="AH51" s="190"/>
    </row>
    <row r="52" spans="2:34">
      <c r="B52" s="73" t="s">
        <v>2216</v>
      </c>
      <c r="C52" s="74"/>
      <c r="D52" s="74"/>
      <c r="E52" s="74"/>
      <c r="F52" s="75"/>
      <c r="G52" s="191">
        <v>4.1981700000000002</v>
      </c>
      <c r="H52" s="191">
        <v>0.64537</v>
      </c>
      <c r="I52" s="191">
        <v>6.5049999999999999</v>
      </c>
      <c r="J52" s="191">
        <v>7.7700000000000001E-11</v>
      </c>
      <c r="K52" s="276" t="s">
        <v>2219</v>
      </c>
      <c r="L52" s="278"/>
      <c r="M52" s="276" t="s">
        <v>1615</v>
      </c>
      <c r="N52" s="278"/>
      <c r="O52" s="118">
        <v>0</v>
      </c>
      <c r="P52" s="118">
        <v>0</v>
      </c>
      <c r="Q52" s="118">
        <v>0</v>
      </c>
      <c r="R52" s="118">
        <v>0</v>
      </c>
      <c r="S52" s="118">
        <v>0.70718000000000003</v>
      </c>
      <c r="T52" s="118">
        <v>0.70718000000000003</v>
      </c>
      <c r="U52" s="118">
        <v>0.70718000000000003</v>
      </c>
      <c r="V52" s="118">
        <v>0.70718000000000003</v>
      </c>
      <c r="W52" s="118">
        <v>0.70718000000000003</v>
      </c>
      <c r="X52" s="118">
        <v>0.70718000000000003</v>
      </c>
      <c r="Y52" s="118">
        <v>0.70718000000000003</v>
      </c>
      <c r="Z52" s="118">
        <v>0.92884</v>
      </c>
      <c r="AA52" s="118">
        <v>0.97343000000000002</v>
      </c>
      <c r="AB52" s="118">
        <v>0.97343000000000002</v>
      </c>
      <c r="AC52" s="118">
        <v>0.97343000000000002</v>
      </c>
      <c r="AD52" s="118">
        <v>0.97343000000000002</v>
      </c>
      <c r="AE52" s="118">
        <v>0.97343000000000002</v>
      </c>
      <c r="AF52" s="118">
        <v>0.81062665275142298</v>
      </c>
      <c r="AG52" s="192">
        <v>0.11906868860702199</v>
      </c>
      <c r="AH52" s="190"/>
    </row>
    <row r="53" spans="2:34">
      <c r="B53" s="73" t="s">
        <v>1621</v>
      </c>
      <c r="C53" s="74"/>
      <c r="D53" s="74"/>
      <c r="E53" s="74"/>
      <c r="F53" s="75"/>
      <c r="G53" s="191">
        <v>0.64061999999999997</v>
      </c>
      <c r="H53" s="191">
        <v>9.9830000000000002E-2</v>
      </c>
      <c r="I53" s="191">
        <v>6.4169999999999998</v>
      </c>
      <c r="J53" s="191">
        <v>1.387E-10</v>
      </c>
      <c r="K53" s="276" t="s">
        <v>1682</v>
      </c>
      <c r="L53" s="278"/>
      <c r="M53" s="276" t="s">
        <v>1615</v>
      </c>
      <c r="N53" s="278"/>
      <c r="O53" s="118">
        <v>0</v>
      </c>
      <c r="P53" s="118">
        <v>0</v>
      </c>
      <c r="Q53" s="118">
        <v>0</v>
      </c>
      <c r="R53" s="118">
        <v>0</v>
      </c>
      <c r="S53" s="118">
        <v>8.48146747352496E-3</v>
      </c>
      <c r="T53" s="118">
        <v>7.7122326680672301E-2</v>
      </c>
      <c r="U53" s="118">
        <v>0.114438882844612</v>
      </c>
      <c r="V53" s="118">
        <v>0.22499132499999999</v>
      </c>
      <c r="W53" s="118">
        <v>0.35822470198675499</v>
      </c>
      <c r="X53" s="118">
        <v>0.67473247541414005</v>
      </c>
      <c r="Y53" s="118">
        <v>1.0028057717391301</v>
      </c>
      <c r="Z53" s="118">
        <v>1.4086913602150499</v>
      </c>
      <c r="AA53" s="118">
        <v>1.85258830669468</v>
      </c>
      <c r="AB53" s="118">
        <v>2.2007903449295099</v>
      </c>
      <c r="AC53" s="118">
        <v>2.5726496866666699</v>
      </c>
      <c r="AD53" s="118">
        <v>2.8604071198116099</v>
      </c>
      <c r="AE53" s="118">
        <v>6.7407335714285699</v>
      </c>
      <c r="AF53" s="118">
        <v>1.0829732295947401</v>
      </c>
      <c r="AG53" s="192">
        <v>0.59936624060724197</v>
      </c>
      <c r="AH53" s="190"/>
    </row>
    <row r="54" spans="2:34">
      <c r="B54" s="73" t="s">
        <v>1624</v>
      </c>
      <c r="C54" s="74"/>
      <c r="D54" s="74"/>
      <c r="E54" s="74"/>
      <c r="F54" s="75"/>
      <c r="G54" s="191">
        <v>-2.4505499999999998</v>
      </c>
      <c r="H54" s="191">
        <v>0.56911</v>
      </c>
      <c r="I54" s="191">
        <v>-4.306</v>
      </c>
      <c r="J54" s="191">
        <v>1.6626123E-5</v>
      </c>
      <c r="K54" s="276" t="s">
        <v>1679</v>
      </c>
      <c r="L54" s="278"/>
      <c r="M54" s="276" t="s">
        <v>2208</v>
      </c>
      <c r="N54" s="278"/>
      <c r="O54" s="118">
        <v>0</v>
      </c>
      <c r="P54" s="118">
        <v>0</v>
      </c>
      <c r="Q54" s="118">
        <v>0</v>
      </c>
      <c r="R54" s="118">
        <v>0</v>
      </c>
      <c r="S54" s="118">
        <v>0.11963</v>
      </c>
      <c r="T54" s="118">
        <v>0.11963</v>
      </c>
      <c r="U54" s="118">
        <v>0.11963</v>
      </c>
      <c r="V54" s="118">
        <v>0.11963</v>
      </c>
      <c r="W54" s="118">
        <v>0.11963</v>
      </c>
      <c r="X54" s="118">
        <v>0.11963</v>
      </c>
      <c r="Y54" s="118">
        <v>0.11963</v>
      </c>
      <c r="Z54" s="118">
        <v>0.26439000000000001</v>
      </c>
      <c r="AA54" s="118">
        <v>0.27039900000002198</v>
      </c>
      <c r="AB54" s="118">
        <v>0.32447999999999999</v>
      </c>
      <c r="AC54" s="118">
        <v>0.32447999999999999</v>
      </c>
      <c r="AD54" s="118">
        <v>0.32447999999999999</v>
      </c>
      <c r="AE54" s="118">
        <v>0.32447999999999999</v>
      </c>
      <c r="AF54" s="118">
        <v>0.18937454459202999</v>
      </c>
      <c r="AG54" s="192">
        <v>7.7509627563133801E-2</v>
      </c>
      <c r="AH54" s="190"/>
    </row>
    <row r="55" spans="2:34">
      <c r="B55" s="73" t="s">
        <v>1848</v>
      </c>
      <c r="C55" s="74"/>
      <c r="D55" s="74"/>
      <c r="E55" s="74"/>
      <c r="F55" s="75"/>
      <c r="G55" s="191">
        <v>0.17862</v>
      </c>
      <c r="H55" s="191">
        <v>9.4339999999999993E-2</v>
      </c>
      <c r="I55" s="191">
        <v>1.893</v>
      </c>
      <c r="J55" s="97">
        <v>5.8298000000000003E-2</v>
      </c>
      <c r="K55" s="276" t="s">
        <v>2218</v>
      </c>
      <c r="L55" s="278"/>
      <c r="M55" s="276" t="s">
        <v>1615</v>
      </c>
      <c r="N55" s="278"/>
      <c r="O55" s="118">
        <v>0</v>
      </c>
      <c r="P55" s="118">
        <v>0</v>
      </c>
      <c r="Q55" s="118">
        <v>2703</v>
      </c>
      <c r="R55" s="118">
        <v>0.51290322580645198</v>
      </c>
      <c r="S55" s="118">
        <v>0</v>
      </c>
      <c r="T55" s="118">
        <v>0</v>
      </c>
      <c r="U55" s="118">
        <v>0</v>
      </c>
      <c r="V55" s="118">
        <v>0</v>
      </c>
      <c r="W55" s="118">
        <v>0</v>
      </c>
      <c r="X55" s="118">
        <v>0</v>
      </c>
      <c r="Y55" s="118">
        <v>0</v>
      </c>
      <c r="Z55" s="118">
        <v>1.3920659828224899</v>
      </c>
      <c r="AA55" s="118">
        <v>1.9968884037167201</v>
      </c>
      <c r="AB55" s="118">
        <v>2</v>
      </c>
      <c r="AC55" s="118">
        <v>2.00101729399797</v>
      </c>
      <c r="AD55" s="118">
        <v>2.00261096605744</v>
      </c>
      <c r="AE55" s="118">
        <v>2.5</v>
      </c>
      <c r="AF55" s="118">
        <v>0.67262652804214595</v>
      </c>
      <c r="AG55" s="192">
        <v>0.77355045601055195</v>
      </c>
      <c r="AH55" s="190"/>
    </row>
    <row r="56" spans="2:34">
      <c r="B56" s="73" t="s">
        <v>2217</v>
      </c>
      <c r="C56" s="74"/>
      <c r="D56" s="74"/>
      <c r="E56" s="74"/>
      <c r="F56" s="75"/>
      <c r="G56" s="191">
        <v>2.3964799999999999</v>
      </c>
      <c r="H56" s="191">
        <v>1.04304</v>
      </c>
      <c r="I56" s="191">
        <v>2.298</v>
      </c>
      <c r="J56" s="191">
        <v>2.1585E-2</v>
      </c>
      <c r="K56" s="276" t="s">
        <v>2219</v>
      </c>
      <c r="L56" s="278"/>
      <c r="M56" s="276" t="s">
        <v>1615</v>
      </c>
      <c r="N56" s="278"/>
      <c r="O56" s="118">
        <v>0</v>
      </c>
      <c r="P56" s="118">
        <v>0</v>
      </c>
      <c r="Q56" s="118">
        <v>0</v>
      </c>
      <c r="R56" s="118">
        <v>0</v>
      </c>
      <c r="S56" s="118">
        <v>0.75543000000000005</v>
      </c>
      <c r="T56" s="118">
        <v>0.75543000000000005</v>
      </c>
      <c r="U56" s="118">
        <v>0.75543000000000005</v>
      </c>
      <c r="V56" s="118">
        <v>0.75543000000000005</v>
      </c>
      <c r="W56" s="118">
        <v>0.75543000000000005</v>
      </c>
      <c r="X56" s="118">
        <v>0.75543000000000005</v>
      </c>
      <c r="Y56" s="118">
        <v>0.75543000000000005</v>
      </c>
      <c r="Z56" s="118">
        <v>0.96979000000000004</v>
      </c>
      <c r="AA56" s="118">
        <v>0.96979000000000004</v>
      </c>
      <c r="AB56" s="118">
        <v>0.96979000000000004</v>
      </c>
      <c r="AC56" s="118">
        <v>0.96979000000000004</v>
      </c>
      <c r="AD56" s="118">
        <v>0.96979000000000004</v>
      </c>
      <c r="AE56" s="118">
        <v>0.96979000000000004</v>
      </c>
      <c r="AF56" s="118">
        <v>0.81062668311195496</v>
      </c>
      <c r="AG56" s="192">
        <v>9.3738756761094999E-2</v>
      </c>
      <c r="AH56" s="190"/>
    </row>
    <row r="58" spans="2:34" ht="17.399999999999999">
      <c r="B58" s="2" t="s">
        <v>297</v>
      </c>
    </row>
    <row r="60" spans="2:34" ht="23.4" customHeight="1">
      <c r="B60" s="309" t="s">
        <v>99</v>
      </c>
      <c r="C60" s="310"/>
      <c r="D60" s="310"/>
      <c r="E60" s="310"/>
      <c r="F60" s="311"/>
      <c r="G60" s="101" t="s">
        <v>2214</v>
      </c>
      <c r="H60" s="101" t="s">
        <v>1839</v>
      </c>
      <c r="I60" s="101" t="s">
        <v>2215</v>
      </c>
      <c r="J60" s="101" t="s">
        <v>1620</v>
      </c>
      <c r="K60" s="101" t="s">
        <v>2216</v>
      </c>
      <c r="L60" s="101" t="s">
        <v>1621</v>
      </c>
      <c r="M60" s="101" t="s">
        <v>1624</v>
      </c>
      <c r="N60" s="101" t="s">
        <v>1848</v>
      </c>
      <c r="O60" s="101" t="s">
        <v>2217</v>
      </c>
      <c r="P60" s="190"/>
    </row>
    <row r="61" spans="2:34">
      <c r="B61" s="73" t="s">
        <v>2214</v>
      </c>
      <c r="C61" s="74"/>
      <c r="D61" s="74"/>
      <c r="E61" s="74"/>
      <c r="F61" s="75"/>
      <c r="G61" s="71">
        <v>1</v>
      </c>
      <c r="H61" s="71">
        <v>-0.44164347715686197</v>
      </c>
      <c r="I61" s="71">
        <v>-0.64359071532213197</v>
      </c>
      <c r="J61" s="71">
        <v>-0.27777892838697799</v>
      </c>
      <c r="K61" s="71">
        <v>-0.44016723577592798</v>
      </c>
      <c r="L61" s="71">
        <v>-0.10291027144067499</v>
      </c>
      <c r="M61" s="114">
        <v>0.31987793759468702</v>
      </c>
      <c r="N61" s="114">
        <v>-0.52580668780143403</v>
      </c>
      <c r="O61" s="73">
        <v>-0.36304278868513301</v>
      </c>
      <c r="P61" s="190"/>
    </row>
    <row r="62" spans="2:34">
      <c r="B62" s="73" t="s">
        <v>1839</v>
      </c>
      <c r="C62" s="74"/>
      <c r="D62" s="74"/>
      <c r="E62" s="74"/>
      <c r="F62" s="75"/>
      <c r="G62" s="71">
        <v>-0.44164347715686197</v>
      </c>
      <c r="H62" s="71">
        <v>1</v>
      </c>
      <c r="I62" s="71">
        <v>0.40225324927392803</v>
      </c>
      <c r="J62" s="71">
        <v>0.13838603046633999</v>
      </c>
      <c r="K62" s="71">
        <v>0.21248896438047399</v>
      </c>
      <c r="L62" s="71">
        <v>0.108734766962271</v>
      </c>
      <c r="M62" s="114">
        <v>-0.13693103284845801</v>
      </c>
      <c r="N62" s="114">
        <v>0.52883985846496795</v>
      </c>
      <c r="O62" s="73">
        <v>0.26879566229303298</v>
      </c>
      <c r="P62" s="190"/>
    </row>
    <row r="63" spans="2:34">
      <c r="B63" s="73" t="s">
        <v>2215</v>
      </c>
      <c r="C63" s="74"/>
      <c r="D63" s="74"/>
      <c r="E63" s="74"/>
      <c r="F63" s="75"/>
      <c r="G63" s="71">
        <v>-0.64359071532213197</v>
      </c>
      <c r="H63" s="71">
        <v>0.40225324927392803</v>
      </c>
      <c r="I63" s="71">
        <v>1</v>
      </c>
      <c r="J63" s="71">
        <v>0.146375415318796</v>
      </c>
      <c r="K63" s="71">
        <v>0.231703690819655</v>
      </c>
      <c r="L63" s="71">
        <v>0.103314877855296</v>
      </c>
      <c r="M63" s="114">
        <v>-0.377104328578583</v>
      </c>
      <c r="N63" s="114">
        <v>0.70449127098758502</v>
      </c>
      <c r="O63" s="73">
        <v>0.26123645734526202</v>
      </c>
      <c r="P63" s="190"/>
    </row>
    <row r="64" spans="2:34">
      <c r="B64" s="73" t="s">
        <v>1620</v>
      </c>
      <c r="C64" s="74"/>
      <c r="D64" s="74"/>
      <c r="E64" s="74"/>
      <c r="F64" s="75"/>
      <c r="G64" s="71">
        <v>-0.27777892838697799</v>
      </c>
      <c r="H64" s="71">
        <v>0.13838603046633999</v>
      </c>
      <c r="I64" s="71">
        <v>0.146375415318796</v>
      </c>
      <c r="J64" s="71">
        <v>1</v>
      </c>
      <c r="K64" s="71">
        <v>0.185499261162303</v>
      </c>
      <c r="L64" s="71">
        <v>0.55066133315496801</v>
      </c>
      <c r="M64" s="114">
        <v>-4.99238787976213E-2</v>
      </c>
      <c r="N64" s="114">
        <v>0.13826352885256499</v>
      </c>
      <c r="O64" s="73">
        <v>0.10001312429430199</v>
      </c>
      <c r="P64" s="190"/>
    </row>
    <row r="65" spans="2:16">
      <c r="B65" s="73" t="s">
        <v>2216</v>
      </c>
      <c r="C65" s="74"/>
      <c r="D65" s="74"/>
      <c r="E65" s="74"/>
      <c r="F65" s="75"/>
      <c r="G65" s="71">
        <v>-0.44016723577592798</v>
      </c>
      <c r="H65" s="71">
        <v>0.21248896438047399</v>
      </c>
      <c r="I65" s="71">
        <v>0.231703690819655</v>
      </c>
      <c r="J65" s="71">
        <v>0.185499261162303</v>
      </c>
      <c r="K65" s="71">
        <v>1</v>
      </c>
      <c r="L65" s="71">
        <v>2.6502059592238301E-2</v>
      </c>
      <c r="M65" s="114">
        <v>-0.19854289098280301</v>
      </c>
      <c r="N65" s="114">
        <v>0.24625951847138999</v>
      </c>
      <c r="O65" s="73">
        <v>0.74601936087899101</v>
      </c>
      <c r="P65" s="190"/>
    </row>
    <row r="66" spans="2:16">
      <c r="B66" s="73" t="s">
        <v>1621</v>
      </c>
      <c r="C66" s="74"/>
      <c r="D66" s="74"/>
      <c r="E66" s="74"/>
      <c r="F66" s="75"/>
      <c r="G66" s="71">
        <v>-0.10291027144067499</v>
      </c>
      <c r="H66" s="71">
        <v>0.108734766962271</v>
      </c>
      <c r="I66" s="71">
        <v>0.103314877855296</v>
      </c>
      <c r="J66" s="71">
        <v>0.55066133315496801</v>
      </c>
      <c r="K66" s="71">
        <v>2.6502059592238301E-2</v>
      </c>
      <c r="L66" s="71">
        <v>1</v>
      </c>
      <c r="M66" s="114">
        <v>8.3216774083143499E-2</v>
      </c>
      <c r="N66" s="114">
        <v>0.101679358523908</v>
      </c>
      <c r="O66" s="73">
        <v>1.19236721036073E-2</v>
      </c>
      <c r="P66" s="190"/>
    </row>
    <row r="67" spans="2:16">
      <c r="B67" s="73" t="s">
        <v>1624</v>
      </c>
      <c r="C67" s="74"/>
      <c r="D67" s="74"/>
      <c r="E67" s="74"/>
      <c r="F67" s="75"/>
      <c r="G67" s="71">
        <v>0.31987793759468702</v>
      </c>
      <c r="H67" s="71">
        <v>-0.13693103284845801</v>
      </c>
      <c r="I67" s="71">
        <v>-0.377104328578583</v>
      </c>
      <c r="J67" s="71">
        <v>-4.99238787976213E-2</v>
      </c>
      <c r="K67" s="71">
        <v>-0.19854289098280301</v>
      </c>
      <c r="L67" s="71">
        <v>8.3216774083143499E-2</v>
      </c>
      <c r="M67" s="114">
        <v>1</v>
      </c>
      <c r="N67" s="114">
        <v>-0.28988123281633299</v>
      </c>
      <c r="O67" s="73">
        <v>-0.17144439931007499</v>
      </c>
      <c r="P67" s="190"/>
    </row>
    <row r="68" spans="2:16">
      <c r="B68" s="73" t="s">
        <v>1848</v>
      </c>
      <c r="C68" s="74"/>
      <c r="D68" s="74"/>
      <c r="E68" s="74"/>
      <c r="F68" s="75"/>
      <c r="G68" s="71">
        <v>-0.52580668780143403</v>
      </c>
      <c r="H68" s="71">
        <v>0.52883985846496795</v>
      </c>
      <c r="I68" s="71">
        <v>0.70449127098758502</v>
      </c>
      <c r="J68" s="71">
        <v>0.13826352885256499</v>
      </c>
      <c r="K68" s="71">
        <v>0.24625951847138999</v>
      </c>
      <c r="L68" s="71">
        <v>0.101679358523908</v>
      </c>
      <c r="M68" s="114">
        <v>-0.28988123281633299</v>
      </c>
      <c r="N68" s="114">
        <v>1</v>
      </c>
      <c r="O68" s="73">
        <v>0.27020045784999802</v>
      </c>
      <c r="P68" s="190"/>
    </row>
    <row r="69" spans="2:16">
      <c r="B69" s="73" t="s">
        <v>2217</v>
      </c>
      <c r="C69" s="74"/>
      <c r="D69" s="74"/>
      <c r="E69" s="74"/>
      <c r="F69" s="75"/>
      <c r="G69" s="71">
        <v>-0.36304278868513301</v>
      </c>
      <c r="H69" s="71">
        <v>0.26879566229303298</v>
      </c>
      <c r="I69" s="71">
        <v>0.26123645734526202</v>
      </c>
      <c r="J69" s="71">
        <v>0.10001312429430199</v>
      </c>
      <c r="K69" s="71">
        <v>0.74601936087899101</v>
      </c>
      <c r="L69" s="71">
        <v>1.19236721036073E-2</v>
      </c>
      <c r="M69" s="114">
        <v>-0.17144439931007499</v>
      </c>
      <c r="N69" s="114">
        <v>0.27020045784999802</v>
      </c>
      <c r="O69" s="73">
        <v>1</v>
      </c>
      <c r="P69" s="190"/>
    </row>
    <row r="70" spans="2:16">
      <c r="G70" s="102"/>
      <c r="H70" s="102"/>
      <c r="I70" s="102"/>
      <c r="J70" s="102"/>
      <c r="K70" s="102"/>
      <c r="L70" s="102"/>
    </row>
    <row r="71" spans="2:16" ht="17.399999999999999">
      <c r="B71" s="2" t="s">
        <v>298</v>
      </c>
      <c r="C71"/>
      <c r="D71"/>
      <c r="E71"/>
      <c r="F71"/>
      <c r="G71"/>
      <c r="H71"/>
      <c r="I71"/>
      <c r="J71"/>
      <c r="K71"/>
      <c r="L71"/>
    </row>
    <row r="72" spans="2:16" ht="15.6">
      <c r="B72"/>
      <c r="C72"/>
      <c r="D72"/>
      <c r="E72"/>
      <c r="F72"/>
      <c r="G72"/>
      <c r="H72"/>
      <c r="I72"/>
      <c r="J72"/>
      <c r="K72"/>
      <c r="L72"/>
    </row>
    <row r="73" spans="2:16" ht="15.6">
      <c r="B73" s="244" t="s">
        <v>299</v>
      </c>
      <c r="C73" s="246"/>
      <c r="D73" s="4" t="s">
        <v>76</v>
      </c>
      <c r="E73"/>
      <c r="F73"/>
      <c r="G73"/>
      <c r="H73"/>
      <c r="I73"/>
      <c r="J73"/>
      <c r="K73"/>
      <c r="L73"/>
    </row>
    <row r="74" spans="2:16" ht="15.6">
      <c r="B74" s="291" t="s">
        <v>300</v>
      </c>
      <c r="C74" s="292"/>
      <c r="D74" s="103">
        <v>3.388579</v>
      </c>
      <c r="E74"/>
      <c r="F74"/>
      <c r="G74"/>
      <c r="H74"/>
      <c r="I74"/>
      <c r="J74"/>
      <c r="K74"/>
      <c r="L74"/>
    </row>
    <row r="75" spans="2:16" ht="15.6">
      <c r="B75" s="291" t="s">
        <v>301</v>
      </c>
      <c r="C75" s="292"/>
      <c r="D75" s="103">
        <v>0.20498259999999999</v>
      </c>
      <c r="E75"/>
      <c r="F75"/>
      <c r="G75"/>
      <c r="H75"/>
      <c r="I75"/>
      <c r="J75"/>
      <c r="K75"/>
      <c r="L75"/>
    </row>
    <row r="76" spans="2:16" ht="15.6">
      <c r="B76" s="291" t="s">
        <v>302</v>
      </c>
      <c r="C76" s="292"/>
      <c r="D76" s="104">
        <f>SQRT(D74/D75)</f>
        <v>4.0658402307986172</v>
      </c>
      <c r="E76"/>
      <c r="F76"/>
      <c r="G76"/>
      <c r="H76"/>
      <c r="I76"/>
      <c r="J76"/>
      <c r="K76"/>
      <c r="L76"/>
    </row>
    <row r="77" spans="2:16" ht="15.6">
      <c r="B77"/>
      <c r="C77"/>
      <c r="D77"/>
      <c r="E77"/>
      <c r="F77"/>
      <c r="G77"/>
      <c r="H77"/>
      <c r="I77"/>
      <c r="J77"/>
      <c r="K77"/>
      <c r="L77"/>
    </row>
    <row r="78" spans="2:16" ht="15.6">
      <c r="B78"/>
      <c r="C78"/>
      <c r="D78"/>
      <c r="E78"/>
      <c r="F78"/>
      <c r="G78"/>
      <c r="H78"/>
      <c r="I78"/>
      <c r="J78"/>
      <c r="K78"/>
      <c r="L78"/>
    </row>
    <row r="79" spans="2:16" ht="15.6">
      <c r="B79" s="3" t="s">
        <v>284</v>
      </c>
      <c r="F79"/>
      <c r="G79"/>
      <c r="H79"/>
      <c r="I79"/>
      <c r="J79"/>
      <c r="K79"/>
      <c r="L79"/>
    </row>
    <row r="80" spans="2:16" ht="15.6">
      <c r="B80" s="1" t="s">
        <v>303</v>
      </c>
      <c r="D80" s="1" t="s">
        <v>304</v>
      </c>
      <c r="E80"/>
      <c r="F80"/>
      <c r="G80"/>
      <c r="H80"/>
      <c r="I80"/>
      <c r="J80"/>
      <c r="K80"/>
      <c r="L80"/>
    </row>
    <row r="81" spans="2:24" ht="15.6">
      <c r="B81" s="1" t="s">
        <v>305</v>
      </c>
      <c r="D81" s="1" t="s">
        <v>306</v>
      </c>
      <c r="E81"/>
      <c r="F81"/>
      <c r="G81"/>
      <c r="H81"/>
      <c r="I81"/>
      <c r="J81"/>
      <c r="K81"/>
      <c r="L81"/>
    </row>
    <row r="82" spans="2:24" ht="15.6">
      <c r="B82" s="1" t="s">
        <v>307</v>
      </c>
      <c r="D82" s="1" t="s">
        <v>308</v>
      </c>
      <c r="E82"/>
      <c r="F82"/>
      <c r="G82"/>
      <c r="H82"/>
      <c r="I82"/>
      <c r="J82"/>
      <c r="K82"/>
      <c r="L82"/>
    </row>
    <row r="83" spans="2:24" ht="15.6">
      <c r="B83"/>
      <c r="C83"/>
      <c r="D83"/>
      <c r="E83"/>
      <c r="F83"/>
      <c r="G83"/>
      <c r="H83"/>
      <c r="I83"/>
      <c r="J83"/>
      <c r="K83"/>
      <c r="L83"/>
    </row>
    <row r="85" spans="2:24" ht="17.399999999999999">
      <c r="B85" s="2" t="s">
        <v>309</v>
      </c>
    </row>
    <row r="87" spans="2:24">
      <c r="B87" s="3" t="s">
        <v>313</v>
      </c>
      <c r="M87" s="3" t="s">
        <v>271</v>
      </c>
    </row>
    <row r="89" spans="2:24">
      <c r="B89" s="76" t="s">
        <v>253</v>
      </c>
      <c r="C89" s="76" t="s">
        <v>260</v>
      </c>
      <c r="D89" s="76" t="s">
        <v>261</v>
      </c>
      <c r="E89" s="77"/>
      <c r="F89" s="78"/>
      <c r="G89" s="79"/>
      <c r="H89" s="78"/>
      <c r="I89" s="78"/>
      <c r="J89" s="80"/>
      <c r="K89" s="80"/>
      <c r="M89" s="76" t="s">
        <v>253</v>
      </c>
      <c r="N89" s="76" t="s">
        <v>260</v>
      </c>
      <c r="O89" s="76" t="s">
        <v>261</v>
      </c>
      <c r="P89" s="77"/>
      <c r="Q89" s="78"/>
      <c r="R89" s="79"/>
      <c r="S89" s="78"/>
      <c r="T89" s="78"/>
      <c r="U89" s="80"/>
      <c r="V89" s="80"/>
    </row>
    <row r="90" spans="2:24">
      <c r="B90" s="81">
        <v>69.786977306390568</v>
      </c>
      <c r="C90" s="81">
        <v>92.199032758675912</v>
      </c>
      <c r="D90" s="81">
        <v>84.398065517351824</v>
      </c>
      <c r="E90" s="82"/>
      <c r="F90" s="78"/>
      <c r="G90" s="79"/>
      <c r="H90" s="78"/>
      <c r="I90" s="78"/>
      <c r="J90" s="80"/>
      <c r="K90" s="80"/>
      <c r="M90" s="81">
        <v>58.187432502857121</v>
      </c>
      <c r="N90" s="81">
        <v>86.733041655052062</v>
      </c>
      <c r="O90" s="81">
        <v>73.466083310104139</v>
      </c>
      <c r="P90" s="82"/>
      <c r="Q90" s="78"/>
      <c r="R90" s="79"/>
      <c r="S90" s="78"/>
      <c r="T90" s="78"/>
      <c r="U90" s="80"/>
      <c r="V90" s="80"/>
    </row>
    <row r="91" spans="2:24" ht="16.05" customHeight="1">
      <c r="B91" s="286" t="s">
        <v>262</v>
      </c>
      <c r="C91" s="286"/>
      <c r="D91" s="267" t="s">
        <v>3</v>
      </c>
      <c r="E91" s="267"/>
      <c r="F91" s="267"/>
      <c r="G91" s="267" t="s">
        <v>79</v>
      </c>
      <c r="H91" s="267"/>
      <c r="I91" s="267"/>
      <c r="J91" s="271" t="s">
        <v>263</v>
      </c>
      <c r="K91" s="271"/>
      <c r="M91" s="286" t="s">
        <v>262</v>
      </c>
      <c r="N91" s="286"/>
      <c r="O91" s="267" t="s">
        <v>3</v>
      </c>
      <c r="P91" s="267"/>
      <c r="Q91" s="267"/>
      <c r="R91" s="267" t="s">
        <v>79</v>
      </c>
      <c r="S91" s="267"/>
      <c r="T91" s="267"/>
      <c r="U91" s="271" t="s">
        <v>263</v>
      </c>
      <c r="V91" s="271"/>
    </row>
    <row r="92" spans="2:24">
      <c r="B92" s="83" t="s">
        <v>264</v>
      </c>
      <c r="C92" s="83" t="s">
        <v>265</v>
      </c>
      <c r="D92" s="84" t="s">
        <v>266</v>
      </c>
      <c r="E92" s="83" t="s">
        <v>267</v>
      </c>
      <c r="F92" s="83" t="s">
        <v>268</v>
      </c>
      <c r="G92" s="84" t="s">
        <v>266</v>
      </c>
      <c r="H92" s="83" t="s">
        <v>267</v>
      </c>
      <c r="I92" s="83" t="s">
        <v>268</v>
      </c>
      <c r="J92" s="85" t="s">
        <v>269</v>
      </c>
      <c r="K92" s="83" t="s">
        <v>270</v>
      </c>
      <c r="M92" s="83" t="s">
        <v>264</v>
      </c>
      <c r="N92" s="83" t="s">
        <v>265</v>
      </c>
      <c r="O92" s="84" t="s">
        <v>266</v>
      </c>
      <c r="P92" s="83" t="s">
        <v>267</v>
      </c>
      <c r="Q92" s="83" t="s">
        <v>268</v>
      </c>
      <c r="R92" s="84" t="s">
        <v>266</v>
      </c>
      <c r="S92" s="83" t="s">
        <v>267</v>
      </c>
      <c r="T92" s="83" t="s">
        <v>268</v>
      </c>
      <c r="U92" s="85" t="s">
        <v>269</v>
      </c>
      <c r="V92" s="83" t="s">
        <v>270</v>
      </c>
      <c r="X92" s="83" t="s">
        <v>310</v>
      </c>
    </row>
    <row r="93" spans="2:24">
      <c r="B93" s="86">
        <v>871</v>
      </c>
      <c r="C93" s="86">
        <v>999</v>
      </c>
      <c r="D93" s="87">
        <v>1578</v>
      </c>
      <c r="E93" s="88">
        <v>0.1</v>
      </c>
      <c r="F93" s="88">
        <v>0.1</v>
      </c>
      <c r="G93" s="87">
        <v>77</v>
      </c>
      <c r="H93" s="88">
        <v>1.2114537444933921E-2</v>
      </c>
      <c r="I93" s="88">
        <v>1.2114537444933921E-2</v>
      </c>
      <c r="J93" s="89">
        <v>4.8795944233206594E-2</v>
      </c>
      <c r="K93" s="90">
        <v>4.8795944233206594E-2</v>
      </c>
      <c r="M93" s="86">
        <v>952</v>
      </c>
      <c r="N93" s="86">
        <v>999</v>
      </c>
      <c r="O93" s="87">
        <v>1578</v>
      </c>
      <c r="P93" s="88">
        <v>0.1</v>
      </c>
      <c r="Q93" s="88">
        <v>0.1</v>
      </c>
      <c r="R93" s="87">
        <v>121</v>
      </c>
      <c r="S93" s="88">
        <v>1.9064124783362217E-2</v>
      </c>
      <c r="T93" s="88">
        <v>1.9064124783362217E-2</v>
      </c>
      <c r="U93" s="89">
        <v>7.6679340937896065E-2</v>
      </c>
      <c r="V93" s="90">
        <v>7.6679340937896065E-2</v>
      </c>
      <c r="X93" s="90">
        <f>+J93-U93</f>
        <v>-2.7883396704689471E-2</v>
      </c>
    </row>
    <row r="94" spans="2:24">
      <c r="B94" s="86">
        <v>790</v>
      </c>
      <c r="C94" s="86">
        <v>871</v>
      </c>
      <c r="D94" s="87">
        <v>1578</v>
      </c>
      <c r="E94" s="88">
        <v>0.1</v>
      </c>
      <c r="F94" s="88">
        <v>0.2</v>
      </c>
      <c r="G94" s="87">
        <v>144</v>
      </c>
      <c r="H94" s="88">
        <v>2.2655758338577723E-2</v>
      </c>
      <c r="I94" s="88">
        <v>3.4770295783511644E-2</v>
      </c>
      <c r="J94" s="89">
        <v>9.125475285171103E-2</v>
      </c>
      <c r="K94" s="90">
        <v>7.0025348542458815E-2</v>
      </c>
      <c r="M94" s="86">
        <v>931</v>
      </c>
      <c r="N94" s="86">
        <v>952</v>
      </c>
      <c r="O94" s="87">
        <v>1578</v>
      </c>
      <c r="P94" s="88">
        <v>0.1</v>
      </c>
      <c r="Q94" s="88">
        <v>0.2</v>
      </c>
      <c r="R94" s="87">
        <v>206</v>
      </c>
      <c r="S94" s="88">
        <v>3.2456278556798487E-2</v>
      </c>
      <c r="T94" s="88">
        <v>5.1520403340160704E-2</v>
      </c>
      <c r="U94" s="89">
        <v>0.13054499366286437</v>
      </c>
      <c r="V94" s="90">
        <v>0.10361216730038023</v>
      </c>
      <c r="X94" s="90">
        <f t="shared" ref="X94:X102" si="4">+J94-U94</f>
        <v>-3.9290240811153343E-2</v>
      </c>
    </row>
    <row r="95" spans="2:24">
      <c r="B95" s="86">
        <v>711</v>
      </c>
      <c r="C95" s="86">
        <v>790</v>
      </c>
      <c r="D95" s="87">
        <v>1578</v>
      </c>
      <c r="E95" s="88">
        <v>0.1</v>
      </c>
      <c r="F95" s="88">
        <v>0.3</v>
      </c>
      <c r="G95" s="87">
        <v>242</v>
      </c>
      <c r="H95" s="88">
        <v>3.8074260541220893E-2</v>
      </c>
      <c r="I95" s="88">
        <v>7.2844556324732537E-2</v>
      </c>
      <c r="J95" s="89">
        <v>0.15335868187579213</v>
      </c>
      <c r="K95" s="90">
        <v>9.7803126320236591E-2</v>
      </c>
      <c r="M95" s="86">
        <v>904</v>
      </c>
      <c r="N95" s="86">
        <v>931</v>
      </c>
      <c r="O95" s="87">
        <v>1578</v>
      </c>
      <c r="P95" s="88">
        <v>0.1</v>
      </c>
      <c r="Q95" s="88">
        <v>0.3</v>
      </c>
      <c r="R95" s="87">
        <v>299</v>
      </c>
      <c r="S95" s="88">
        <v>4.7108870332440524E-2</v>
      </c>
      <c r="T95" s="88">
        <v>9.8629273672601228E-2</v>
      </c>
      <c r="U95" s="89">
        <v>0.18948035487959441</v>
      </c>
      <c r="V95" s="90">
        <v>0.13223489649345163</v>
      </c>
      <c r="X95" s="90">
        <f t="shared" si="4"/>
        <v>-3.6121673003802285E-2</v>
      </c>
    </row>
    <row r="96" spans="2:24">
      <c r="B96" s="86">
        <v>593</v>
      </c>
      <c r="C96" s="86">
        <v>711</v>
      </c>
      <c r="D96" s="87">
        <v>1578</v>
      </c>
      <c r="E96" s="88">
        <v>0.1</v>
      </c>
      <c r="F96" s="88">
        <v>0.4</v>
      </c>
      <c r="G96" s="87">
        <v>386</v>
      </c>
      <c r="H96" s="88">
        <v>6.0730018879798613E-2</v>
      </c>
      <c r="I96" s="88">
        <v>0.13357457520453114</v>
      </c>
      <c r="J96" s="89">
        <v>0.24461343472750316</v>
      </c>
      <c r="K96" s="90">
        <v>0.13450570342205323</v>
      </c>
      <c r="M96" s="86">
        <v>855</v>
      </c>
      <c r="N96" s="86">
        <v>904</v>
      </c>
      <c r="O96" s="87">
        <v>1578</v>
      </c>
      <c r="P96" s="88">
        <v>0.1</v>
      </c>
      <c r="Q96" s="88">
        <v>0.4</v>
      </c>
      <c r="R96" s="87">
        <v>360</v>
      </c>
      <c r="S96" s="88">
        <v>5.6719710099259496E-2</v>
      </c>
      <c r="T96" s="88">
        <v>0.15534898377186071</v>
      </c>
      <c r="U96" s="89">
        <v>0.22813688212927757</v>
      </c>
      <c r="V96" s="90">
        <v>0.15621039290240812</v>
      </c>
      <c r="X96" s="90">
        <f t="shared" si="4"/>
        <v>1.6476552598225586E-2</v>
      </c>
    </row>
    <row r="97" spans="2:24">
      <c r="B97" s="86">
        <v>433</v>
      </c>
      <c r="C97" s="86">
        <v>593</v>
      </c>
      <c r="D97" s="87">
        <v>1578</v>
      </c>
      <c r="E97" s="88">
        <v>0.1</v>
      </c>
      <c r="F97" s="88">
        <v>0.5</v>
      </c>
      <c r="G97" s="87">
        <v>437</v>
      </c>
      <c r="H97" s="88">
        <v>6.875393329137823E-2</v>
      </c>
      <c r="I97" s="88">
        <v>0.20232850849590939</v>
      </c>
      <c r="J97" s="89">
        <v>0.27693282636248417</v>
      </c>
      <c r="K97" s="90">
        <v>0.16299112801013943</v>
      </c>
      <c r="M97" s="86">
        <v>747</v>
      </c>
      <c r="N97" s="86">
        <v>855</v>
      </c>
      <c r="O97" s="87">
        <v>1578</v>
      </c>
      <c r="P97" s="88">
        <v>0.1</v>
      </c>
      <c r="Q97" s="88">
        <v>0.5</v>
      </c>
      <c r="R97" s="87">
        <v>409</v>
      </c>
      <c r="S97" s="88">
        <v>6.4439892862769813E-2</v>
      </c>
      <c r="T97" s="88">
        <v>0.21978887663463054</v>
      </c>
      <c r="U97" s="89">
        <v>0.25918884664131814</v>
      </c>
      <c r="V97" s="90">
        <v>0.17680608365019013</v>
      </c>
      <c r="X97" s="90">
        <f t="shared" si="4"/>
        <v>1.7743979721166037E-2</v>
      </c>
    </row>
    <row r="98" spans="2:24">
      <c r="B98" s="86">
        <v>264</v>
      </c>
      <c r="C98" s="86">
        <v>433</v>
      </c>
      <c r="D98" s="87">
        <v>1578</v>
      </c>
      <c r="E98" s="88">
        <v>0.1</v>
      </c>
      <c r="F98" s="88">
        <v>0.6</v>
      </c>
      <c r="G98" s="87">
        <v>518</v>
      </c>
      <c r="H98" s="88">
        <v>8.1497797356828189E-2</v>
      </c>
      <c r="I98" s="88">
        <v>0.28382630585273755</v>
      </c>
      <c r="J98" s="89">
        <v>0.32826362484157162</v>
      </c>
      <c r="K98" s="90">
        <v>0.19053654414871146</v>
      </c>
      <c r="M98" s="86">
        <v>644</v>
      </c>
      <c r="N98" s="86">
        <v>747</v>
      </c>
      <c r="O98" s="87">
        <v>1578</v>
      </c>
      <c r="P98" s="88">
        <v>0.1</v>
      </c>
      <c r="Q98" s="88">
        <v>0.6</v>
      </c>
      <c r="R98" s="87">
        <v>592</v>
      </c>
      <c r="S98" s="88">
        <v>9.3272412163226723E-2</v>
      </c>
      <c r="T98" s="88">
        <v>0.31306128879785727</v>
      </c>
      <c r="U98" s="89">
        <v>0.37515842839036756</v>
      </c>
      <c r="V98" s="90">
        <v>0.20986480777355301</v>
      </c>
      <c r="X98" s="90">
        <f t="shared" si="4"/>
        <v>-4.6894803548795938E-2</v>
      </c>
    </row>
    <row r="99" spans="2:24">
      <c r="B99" s="86">
        <v>127</v>
      </c>
      <c r="C99" s="86">
        <v>263</v>
      </c>
      <c r="D99" s="87">
        <v>1578</v>
      </c>
      <c r="E99" s="88">
        <v>0.1</v>
      </c>
      <c r="F99" s="88">
        <v>0.7</v>
      </c>
      <c r="G99" s="87">
        <v>798</v>
      </c>
      <c r="H99" s="88">
        <v>0.12555066079295155</v>
      </c>
      <c r="I99" s="88">
        <v>0.40937696664568912</v>
      </c>
      <c r="J99" s="89">
        <v>0.50570342205323193</v>
      </c>
      <c r="K99" s="90">
        <v>0.23556038384935724</v>
      </c>
      <c r="M99" s="86">
        <v>537</v>
      </c>
      <c r="N99" s="86">
        <v>644</v>
      </c>
      <c r="O99" s="87">
        <v>1578</v>
      </c>
      <c r="P99" s="88">
        <v>0.1</v>
      </c>
      <c r="Q99" s="88">
        <v>0.7</v>
      </c>
      <c r="R99" s="87">
        <v>717</v>
      </c>
      <c r="S99" s="88">
        <v>0.11296675594769183</v>
      </c>
      <c r="T99" s="88">
        <v>0.42602804474554906</v>
      </c>
      <c r="U99" s="89">
        <v>0.45437262357414449</v>
      </c>
      <c r="V99" s="90">
        <v>0.24479449574506609</v>
      </c>
      <c r="X99" s="90">
        <f t="shared" si="4"/>
        <v>5.1330798479087447E-2</v>
      </c>
    </row>
    <row r="100" spans="2:24">
      <c r="B100" s="86">
        <v>56</v>
      </c>
      <c r="C100" s="86">
        <v>126</v>
      </c>
      <c r="D100" s="87">
        <v>1578</v>
      </c>
      <c r="E100" s="88">
        <v>0.1</v>
      </c>
      <c r="F100" s="88">
        <v>0.8</v>
      </c>
      <c r="G100" s="87">
        <v>1040</v>
      </c>
      <c r="H100" s="88">
        <v>0.16362492133417245</v>
      </c>
      <c r="I100" s="88">
        <v>0.57300188797986151</v>
      </c>
      <c r="J100" s="89">
        <v>0.65906210392902409</v>
      </c>
      <c r="K100" s="90">
        <v>0.2884980988593156</v>
      </c>
      <c r="M100" s="86">
        <v>80</v>
      </c>
      <c r="N100" s="86">
        <v>537</v>
      </c>
      <c r="O100" s="87">
        <v>1578</v>
      </c>
      <c r="P100" s="88">
        <v>0.1</v>
      </c>
      <c r="Q100" s="88">
        <v>0.8</v>
      </c>
      <c r="R100" s="87">
        <v>796</v>
      </c>
      <c r="S100" s="88">
        <v>0.12541358121947377</v>
      </c>
      <c r="T100" s="88">
        <v>0.55144162596502289</v>
      </c>
      <c r="U100" s="89">
        <v>0.50443599493029145</v>
      </c>
      <c r="V100" s="90">
        <v>0.27724968314321924</v>
      </c>
      <c r="X100" s="90">
        <f t="shared" si="4"/>
        <v>0.15462610899873264</v>
      </c>
    </row>
    <row r="101" spans="2:24">
      <c r="B101" s="86">
        <v>35</v>
      </c>
      <c r="C101" s="86">
        <v>56</v>
      </c>
      <c r="D101" s="87">
        <v>1578</v>
      </c>
      <c r="E101" s="88">
        <v>0.1</v>
      </c>
      <c r="F101" s="88">
        <v>0.9</v>
      </c>
      <c r="G101" s="87">
        <v>1274</v>
      </c>
      <c r="H101" s="88">
        <v>0.20044052863436124</v>
      </c>
      <c r="I101" s="88">
        <v>0.77344241661422275</v>
      </c>
      <c r="J101" s="89">
        <v>0.80735107731305455</v>
      </c>
      <c r="K101" s="90">
        <v>0.34614842979861993</v>
      </c>
      <c r="M101" s="86">
        <v>25</v>
      </c>
      <c r="N101" s="86">
        <v>80</v>
      </c>
      <c r="O101" s="87">
        <v>1578</v>
      </c>
      <c r="P101" s="88">
        <v>0.1</v>
      </c>
      <c r="Q101" s="88">
        <v>0.9</v>
      </c>
      <c r="R101" s="87">
        <v>1375</v>
      </c>
      <c r="S101" s="88">
        <v>0.21663778162911612</v>
      </c>
      <c r="T101" s="88">
        <v>0.76807940759413895</v>
      </c>
      <c r="U101" s="89">
        <v>0.87135614702154629</v>
      </c>
      <c r="V101" s="90">
        <v>0.34326151246303338</v>
      </c>
      <c r="X101" s="90">
        <f t="shared" si="4"/>
        <v>-6.4005069708491735E-2</v>
      </c>
    </row>
    <row r="102" spans="2:24">
      <c r="B102" s="86">
        <v>1</v>
      </c>
      <c r="C102" s="86">
        <v>35</v>
      </c>
      <c r="D102" s="87">
        <v>1578</v>
      </c>
      <c r="E102" s="88">
        <v>0.1</v>
      </c>
      <c r="F102" s="88">
        <v>1</v>
      </c>
      <c r="G102" s="87">
        <v>1440</v>
      </c>
      <c r="H102" s="88">
        <v>0.22655758338577722</v>
      </c>
      <c r="I102" s="88">
        <v>1</v>
      </c>
      <c r="J102" s="89">
        <v>0.9125475285171103</v>
      </c>
      <c r="K102" s="90">
        <v>0.40278833967046895</v>
      </c>
      <c r="M102" s="86">
        <v>1</v>
      </c>
      <c r="N102" s="86">
        <v>25</v>
      </c>
      <c r="O102" s="87">
        <v>1578</v>
      </c>
      <c r="P102" s="88">
        <v>0.1</v>
      </c>
      <c r="Q102" s="88">
        <v>1</v>
      </c>
      <c r="R102" s="87">
        <v>1472</v>
      </c>
      <c r="S102" s="88">
        <v>0.23192059240586105</v>
      </c>
      <c r="T102" s="88">
        <v>1</v>
      </c>
      <c r="U102" s="89">
        <v>0.93282636248415718</v>
      </c>
      <c r="V102" s="90">
        <v>0.40221799746514575</v>
      </c>
      <c r="X102" s="90">
        <f t="shared" si="4"/>
        <v>-2.0278833967046883E-2</v>
      </c>
    </row>
    <row r="103" spans="2:24" ht="16.05" customHeight="1">
      <c r="B103" s="305" t="s">
        <v>3</v>
      </c>
      <c r="C103" s="305"/>
      <c r="D103" s="91">
        <f>+SUM(D93:D102)</f>
        <v>15780</v>
      </c>
      <c r="E103" s="92"/>
      <c r="F103" s="92"/>
      <c r="G103" s="91">
        <f>+SUM(G93:G102)</f>
        <v>6356</v>
      </c>
      <c r="H103" s="92"/>
      <c r="I103" s="92"/>
      <c r="J103" s="93"/>
      <c r="K103" s="93"/>
      <c r="M103" s="305" t="s">
        <v>3</v>
      </c>
      <c r="N103" s="305"/>
      <c r="O103" s="91">
        <f>+SUM(O93:O102)</f>
        <v>15780</v>
      </c>
      <c r="P103" s="92"/>
      <c r="Q103" s="92"/>
      <c r="R103" s="91">
        <f>+SUM(R93:R102)</f>
        <v>6347</v>
      </c>
      <c r="S103" s="92"/>
      <c r="T103" s="92"/>
      <c r="U103" s="93"/>
      <c r="V103" s="93"/>
    </row>
  </sheetData>
  <mergeCells count="51">
    <mergeCell ref="J26:L26"/>
    <mergeCell ref="B8:C8"/>
    <mergeCell ref="D8:F8"/>
    <mergeCell ref="G8:I8"/>
    <mergeCell ref="J8:K8"/>
    <mergeCell ref="R8:T8"/>
    <mergeCell ref="U8:V8"/>
    <mergeCell ref="B20:C20"/>
    <mergeCell ref="M20:N20"/>
    <mergeCell ref="B24:H24"/>
    <mergeCell ref="M8:N8"/>
    <mergeCell ref="O8:Q8"/>
    <mergeCell ref="J27:K27"/>
    <mergeCell ref="B46:F46"/>
    <mergeCell ref="K46:L46"/>
    <mergeCell ref="M46:N46"/>
    <mergeCell ref="K47:L47"/>
    <mergeCell ref="M47:N47"/>
    <mergeCell ref="K48:L48"/>
    <mergeCell ref="M48:N48"/>
    <mergeCell ref="K49:L49"/>
    <mergeCell ref="M49:N49"/>
    <mergeCell ref="K50:L50"/>
    <mergeCell ref="M50:N50"/>
    <mergeCell ref="K51:L51"/>
    <mergeCell ref="M51:N51"/>
    <mergeCell ref="K52:L52"/>
    <mergeCell ref="M52:N52"/>
    <mergeCell ref="K53:L53"/>
    <mergeCell ref="M53:N53"/>
    <mergeCell ref="K54:L54"/>
    <mergeCell ref="M54:N54"/>
    <mergeCell ref="K55:L55"/>
    <mergeCell ref="M55:N55"/>
    <mergeCell ref="K56:L56"/>
    <mergeCell ref="M56:N56"/>
    <mergeCell ref="O91:Q91"/>
    <mergeCell ref="R91:T91"/>
    <mergeCell ref="U91:V91"/>
    <mergeCell ref="B60:F60"/>
    <mergeCell ref="B73:C73"/>
    <mergeCell ref="B74:C74"/>
    <mergeCell ref="B75:C75"/>
    <mergeCell ref="B76:C76"/>
    <mergeCell ref="B91:C91"/>
    <mergeCell ref="D91:F91"/>
    <mergeCell ref="B103:C103"/>
    <mergeCell ref="M103:N103"/>
    <mergeCell ref="G91:I91"/>
    <mergeCell ref="J91:K91"/>
    <mergeCell ref="M91:N91"/>
  </mergeCells>
  <conditionalFormatting sqref="J10:J19">
    <cfRule type="colorScale" priority="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93:J102">
    <cfRule type="colorScale" priority="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10:U19">
    <cfRule type="colorScale" priority="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93:U102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93:X102">
    <cfRule type="colorScale" priority="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17457-2F52-F944-8604-69C7111FAAB3}">
  <sheetPr codeName="Hoja2"/>
  <dimension ref="B2:W1916"/>
  <sheetViews>
    <sheetView showGridLines="0" topLeftCell="A1285" zoomScale="120" zoomScaleNormal="120" workbookViewId="0">
      <selection activeCell="F2" sqref="F2"/>
    </sheetView>
  </sheetViews>
  <sheetFormatPr baseColWidth="10" defaultRowHeight="15.6"/>
  <cols>
    <col min="1" max="2" width="4.796875" customWidth="1"/>
    <col min="3" max="3" width="35.796875" bestFit="1" customWidth="1"/>
    <col min="4" max="4" width="17.796875" customWidth="1"/>
    <col min="6" max="6" width="14.69921875" bestFit="1" customWidth="1"/>
    <col min="8" max="8" width="12.19921875" bestFit="1" customWidth="1"/>
    <col min="9" max="18" width="11.19921875" bestFit="1" customWidth="1"/>
    <col min="19" max="20" width="11.69921875" bestFit="1" customWidth="1"/>
    <col min="21" max="21" width="13.69921875" bestFit="1" customWidth="1"/>
    <col min="22" max="23" width="11.19921875" bestFit="1" customWidth="1"/>
  </cols>
  <sheetData>
    <row r="2" spans="2:23">
      <c r="B2" s="68" t="s">
        <v>248</v>
      </c>
      <c r="C2" s="68" t="s">
        <v>99</v>
      </c>
      <c r="D2" s="68" t="s">
        <v>251</v>
      </c>
      <c r="E2" s="68" t="s">
        <v>231</v>
      </c>
      <c r="F2" s="68" t="s">
        <v>250</v>
      </c>
      <c r="G2" s="68" t="s">
        <v>232</v>
      </c>
      <c r="H2" s="68" t="s">
        <v>249</v>
      </c>
      <c r="I2" s="68" t="s">
        <v>233</v>
      </c>
      <c r="J2" s="68" t="s">
        <v>234</v>
      </c>
      <c r="K2" s="68" t="s">
        <v>235</v>
      </c>
      <c r="L2" s="68" t="s">
        <v>236</v>
      </c>
      <c r="M2" s="68" t="s">
        <v>237</v>
      </c>
      <c r="N2" s="68" t="s">
        <v>238</v>
      </c>
      <c r="O2" s="68" t="s">
        <v>239</v>
      </c>
      <c r="P2" s="68" t="s">
        <v>240</v>
      </c>
      <c r="Q2" s="68" t="s">
        <v>241</v>
      </c>
      <c r="R2" s="68" t="s">
        <v>242</v>
      </c>
      <c r="S2" s="68" t="s">
        <v>243</v>
      </c>
      <c r="T2" s="68" t="s">
        <v>244</v>
      </c>
      <c r="U2" s="68" t="s">
        <v>245</v>
      </c>
      <c r="V2" s="68" t="s">
        <v>246</v>
      </c>
      <c r="W2" s="68" t="s">
        <v>247</v>
      </c>
    </row>
    <row r="3" spans="2:23">
      <c r="B3" s="67">
        <v>1</v>
      </c>
      <c r="C3" s="67" t="s">
        <v>323</v>
      </c>
      <c r="D3" s="67" t="s">
        <v>1615</v>
      </c>
      <c r="E3" s="67">
        <v>440</v>
      </c>
      <c r="F3" s="70">
        <v>5.5282632458443799E-3</v>
      </c>
      <c r="G3" s="67">
        <v>274</v>
      </c>
      <c r="H3" s="70">
        <v>3.4426002940030902E-3</v>
      </c>
      <c r="I3" s="69">
        <v>0</v>
      </c>
      <c r="J3" s="69">
        <v>89</v>
      </c>
      <c r="K3" s="69">
        <v>89</v>
      </c>
      <c r="L3" s="69">
        <v>99</v>
      </c>
      <c r="M3" s="69">
        <v>116</v>
      </c>
      <c r="N3" s="69">
        <v>264</v>
      </c>
      <c r="O3" s="69">
        <v>734</v>
      </c>
      <c r="P3" s="69">
        <v>924</v>
      </c>
      <c r="Q3" s="69">
        <v>949</v>
      </c>
      <c r="R3" s="69">
        <v>956</v>
      </c>
      <c r="S3" s="69">
        <v>961</v>
      </c>
      <c r="T3" s="69">
        <v>964</v>
      </c>
      <c r="U3" s="69">
        <v>974</v>
      </c>
      <c r="V3" s="69">
        <v>620.70561332137299</v>
      </c>
      <c r="W3" s="69">
        <v>321.78424076663703</v>
      </c>
    </row>
    <row r="4" spans="2:23">
      <c r="B4" s="67">
        <v>2</v>
      </c>
      <c r="C4" s="67" t="s">
        <v>324</v>
      </c>
      <c r="D4" s="67" t="s">
        <v>1615</v>
      </c>
      <c r="E4" s="67">
        <v>1</v>
      </c>
      <c r="F4" s="70">
        <v>1.25642346496463E-5</v>
      </c>
      <c r="G4" s="67">
        <v>43516</v>
      </c>
      <c r="H4" s="70">
        <v>0.54674523501400896</v>
      </c>
      <c r="I4" s="69">
        <v>0</v>
      </c>
      <c r="J4" s="69">
        <v>0</v>
      </c>
      <c r="K4" s="69">
        <v>0</v>
      </c>
      <c r="L4" s="69">
        <v>0</v>
      </c>
      <c r="M4" s="69">
        <v>0</v>
      </c>
      <c r="N4" s="69">
        <v>0</v>
      </c>
      <c r="O4" s="69">
        <v>0</v>
      </c>
      <c r="P4" s="69">
        <v>2959.9825000000001</v>
      </c>
      <c r="Q4" s="69">
        <v>11254.302</v>
      </c>
      <c r="R4" s="69">
        <v>20661.717000000001</v>
      </c>
      <c r="S4" s="69">
        <v>38485.582600000002</v>
      </c>
      <c r="T4" s="69">
        <v>61277.127899999999</v>
      </c>
      <c r="U4" s="69">
        <v>2729429.69</v>
      </c>
      <c r="V4" s="69">
        <v>4488.1629649453498</v>
      </c>
      <c r="W4" s="69">
        <v>23025.733304943999</v>
      </c>
    </row>
    <row r="5" spans="2:23">
      <c r="B5" s="67">
        <v>3</v>
      </c>
      <c r="C5" s="67" t="s">
        <v>325</v>
      </c>
      <c r="D5" s="67" t="s">
        <v>1615</v>
      </c>
      <c r="E5" s="67">
        <v>1</v>
      </c>
      <c r="F5" s="70">
        <v>1.25642346496463E-5</v>
      </c>
      <c r="G5" s="67">
        <v>9783</v>
      </c>
      <c r="H5" s="70">
        <v>0.12291590757749001</v>
      </c>
      <c r="I5" s="69">
        <v>0</v>
      </c>
      <c r="J5" s="69">
        <v>0</v>
      </c>
      <c r="K5" s="69">
        <v>0</v>
      </c>
      <c r="L5" s="69">
        <v>0</v>
      </c>
      <c r="M5" s="69">
        <v>0</v>
      </c>
      <c r="N5" s="69">
        <v>969.40499999999997</v>
      </c>
      <c r="O5" s="69">
        <v>4343.1400000000003</v>
      </c>
      <c r="P5" s="69">
        <v>12027.452499999999</v>
      </c>
      <c r="Q5" s="69">
        <v>29604.829000000002</v>
      </c>
      <c r="R5" s="69">
        <v>50279.883999999998</v>
      </c>
      <c r="S5" s="69">
        <v>83805.692000000097</v>
      </c>
      <c r="T5" s="69">
        <v>106514.16740000001</v>
      </c>
      <c r="U5" s="69">
        <v>1088203.8899999999</v>
      </c>
      <c r="V5" s="69">
        <v>11732.150391003899</v>
      </c>
      <c r="W5" s="69">
        <v>22414.112403311301</v>
      </c>
    </row>
    <row r="6" spans="2:23">
      <c r="B6" s="67">
        <v>4</v>
      </c>
      <c r="C6" s="67" t="s">
        <v>326</v>
      </c>
      <c r="D6" s="67" t="s">
        <v>1615</v>
      </c>
      <c r="E6" s="67">
        <v>1</v>
      </c>
      <c r="F6" s="70">
        <v>1.25642346496463E-5</v>
      </c>
      <c r="G6" s="67">
        <v>62665</v>
      </c>
      <c r="H6" s="70">
        <v>0.78733776432008595</v>
      </c>
      <c r="I6" s="69">
        <v>0</v>
      </c>
      <c r="J6" s="69">
        <v>0</v>
      </c>
      <c r="K6" s="69">
        <v>0</v>
      </c>
      <c r="L6" s="69">
        <v>0</v>
      </c>
      <c r="M6" s="69">
        <v>0</v>
      </c>
      <c r="N6" s="69">
        <v>0</v>
      </c>
      <c r="O6" s="69">
        <v>0</v>
      </c>
      <c r="P6" s="69">
        <v>0</v>
      </c>
      <c r="Q6" s="69">
        <v>355.98200000000003</v>
      </c>
      <c r="R6" s="69">
        <v>897.49500000000296</v>
      </c>
      <c r="S6" s="69">
        <v>2010</v>
      </c>
      <c r="T6" s="69">
        <v>3294.2309</v>
      </c>
      <c r="U6" s="69">
        <v>118451.89</v>
      </c>
      <c r="V6" s="69">
        <v>211.81664593541899</v>
      </c>
      <c r="W6" s="69">
        <v>1781.4112804773299</v>
      </c>
    </row>
    <row r="7" spans="2:23">
      <c r="B7" s="67">
        <v>5</v>
      </c>
      <c r="C7" s="67" t="s">
        <v>327</v>
      </c>
      <c r="D7" s="67" t="s">
        <v>1615</v>
      </c>
      <c r="E7" s="67">
        <v>1</v>
      </c>
      <c r="F7" s="70">
        <v>1.25642346496463E-5</v>
      </c>
      <c r="G7" s="67">
        <v>64078</v>
      </c>
      <c r="H7" s="70">
        <v>0.80509102788003695</v>
      </c>
      <c r="I7" s="69">
        <v>0</v>
      </c>
      <c r="J7" s="69">
        <v>0</v>
      </c>
      <c r="K7" s="69">
        <v>0</v>
      </c>
      <c r="L7" s="69">
        <v>0</v>
      </c>
      <c r="M7" s="69">
        <v>0</v>
      </c>
      <c r="N7" s="69">
        <v>0</v>
      </c>
      <c r="O7" s="69">
        <v>0</v>
      </c>
      <c r="P7" s="69">
        <v>0</v>
      </c>
      <c r="Q7" s="69">
        <v>28</v>
      </c>
      <c r="R7" s="69">
        <v>56</v>
      </c>
      <c r="S7" s="69">
        <v>116</v>
      </c>
      <c r="T7" s="69">
        <v>230</v>
      </c>
      <c r="U7" s="69">
        <v>9431.7099999999991</v>
      </c>
      <c r="V7" s="69">
        <v>13.028961552958901</v>
      </c>
      <c r="W7" s="69">
        <v>79.665311113648201</v>
      </c>
    </row>
    <row r="8" spans="2:23">
      <c r="B8" s="67">
        <v>6</v>
      </c>
      <c r="C8" s="67" t="s">
        <v>328</v>
      </c>
      <c r="D8" s="67" t="s">
        <v>1615</v>
      </c>
      <c r="E8" s="67">
        <v>1</v>
      </c>
      <c r="F8" s="70">
        <v>1.25642346496463E-5</v>
      </c>
      <c r="G8" s="67">
        <v>79574</v>
      </c>
      <c r="H8" s="70">
        <v>0.99978640801095597</v>
      </c>
      <c r="I8" s="69">
        <v>0</v>
      </c>
      <c r="J8" s="69">
        <v>0</v>
      </c>
      <c r="K8" s="69">
        <v>0</v>
      </c>
      <c r="L8" s="69">
        <v>0</v>
      </c>
      <c r="M8" s="69">
        <v>0</v>
      </c>
      <c r="N8" s="69">
        <v>0</v>
      </c>
      <c r="O8" s="69">
        <v>0</v>
      </c>
      <c r="P8" s="69">
        <v>0</v>
      </c>
      <c r="Q8" s="69">
        <v>0</v>
      </c>
      <c r="R8" s="69">
        <v>0</v>
      </c>
      <c r="S8" s="69">
        <v>0</v>
      </c>
      <c r="T8" s="69">
        <v>0</v>
      </c>
      <c r="U8" s="69">
        <v>4258.2700000000004</v>
      </c>
      <c r="V8" s="69">
        <v>0.232834401306697</v>
      </c>
      <c r="W8" s="69">
        <v>24.295074993975401</v>
      </c>
    </row>
    <row r="9" spans="2:23">
      <c r="B9" s="67">
        <v>7</v>
      </c>
      <c r="C9" s="67" t="s">
        <v>329</v>
      </c>
      <c r="D9" s="67" t="s">
        <v>1615</v>
      </c>
      <c r="E9" s="67">
        <v>1</v>
      </c>
      <c r="F9" s="70">
        <v>1.25642346496463E-5</v>
      </c>
      <c r="G9" s="67">
        <v>5925</v>
      </c>
      <c r="H9" s="70">
        <v>7.4443090299154399E-2</v>
      </c>
      <c r="I9" s="69">
        <v>0</v>
      </c>
      <c r="J9" s="69">
        <v>0</v>
      </c>
      <c r="K9" s="69">
        <v>0</v>
      </c>
      <c r="L9" s="69">
        <v>0</v>
      </c>
      <c r="M9" s="69">
        <v>176.34700000000001</v>
      </c>
      <c r="N9" s="69">
        <v>1875.3675000000001</v>
      </c>
      <c r="O9" s="69">
        <v>6559.93</v>
      </c>
      <c r="P9" s="69">
        <v>17775.560000000001</v>
      </c>
      <c r="Q9" s="69">
        <v>41393.932000000001</v>
      </c>
      <c r="R9" s="69">
        <v>66336.138500000001</v>
      </c>
      <c r="S9" s="69">
        <v>104549.23480000001</v>
      </c>
      <c r="T9" s="69">
        <v>137518.1643</v>
      </c>
      <c r="U9" s="69">
        <v>2738059.44</v>
      </c>
      <c r="V9" s="69">
        <v>16445.3917978389</v>
      </c>
      <c r="W9" s="69">
        <v>34938.844625548598</v>
      </c>
    </row>
    <row r="10" spans="2:23">
      <c r="B10" s="67">
        <v>8</v>
      </c>
      <c r="C10" s="67" t="s">
        <v>330</v>
      </c>
      <c r="D10" s="67" t="s">
        <v>1615</v>
      </c>
      <c r="E10" s="67">
        <v>1</v>
      </c>
      <c r="F10" s="70">
        <v>1.25642346496463E-5</v>
      </c>
      <c r="G10" s="67">
        <v>74895</v>
      </c>
      <c r="H10" s="70">
        <v>0.940998354085261</v>
      </c>
      <c r="I10" s="69">
        <v>0</v>
      </c>
      <c r="J10" s="69">
        <v>0</v>
      </c>
      <c r="K10" s="69">
        <v>0</v>
      </c>
      <c r="L10" s="69">
        <v>0</v>
      </c>
      <c r="M10" s="69">
        <v>0</v>
      </c>
      <c r="N10" s="69">
        <v>0</v>
      </c>
      <c r="O10" s="69">
        <v>0</v>
      </c>
      <c r="P10" s="69">
        <v>0</v>
      </c>
      <c r="Q10" s="69">
        <v>0</v>
      </c>
      <c r="R10" s="69">
        <v>1</v>
      </c>
      <c r="S10" s="69">
        <v>468.27100000000002</v>
      </c>
      <c r="T10" s="69">
        <v>1426.3866</v>
      </c>
      <c r="U10" s="69">
        <v>233356.05</v>
      </c>
      <c r="V10" s="69">
        <v>75.084857394145004</v>
      </c>
      <c r="W10" s="69">
        <v>1309.9550437180901</v>
      </c>
    </row>
    <row r="11" spans="2:23">
      <c r="B11" s="67">
        <v>9</v>
      </c>
      <c r="C11" s="67" t="s">
        <v>331</v>
      </c>
      <c r="D11" s="67" t="s">
        <v>1615</v>
      </c>
      <c r="E11" s="67">
        <v>1</v>
      </c>
      <c r="F11" s="70">
        <v>1.25642346496463E-5</v>
      </c>
      <c r="G11" s="67">
        <v>67150</v>
      </c>
      <c r="H11" s="70">
        <v>0.84368835672374998</v>
      </c>
      <c r="I11" s="69">
        <v>0</v>
      </c>
      <c r="J11" s="69">
        <v>0</v>
      </c>
      <c r="K11" s="69">
        <v>0</v>
      </c>
      <c r="L11" s="69">
        <v>0</v>
      </c>
      <c r="M11" s="69">
        <v>0</v>
      </c>
      <c r="N11" s="69">
        <v>0</v>
      </c>
      <c r="O11" s="69">
        <v>0</v>
      </c>
      <c r="P11" s="69">
        <v>0</v>
      </c>
      <c r="Q11" s="69">
        <v>2</v>
      </c>
      <c r="R11" s="69">
        <v>725.89099999999996</v>
      </c>
      <c r="S11" s="69">
        <v>2659.97</v>
      </c>
      <c r="T11" s="69">
        <v>4565.3509999999997</v>
      </c>
      <c r="U11" s="69">
        <v>99766.05</v>
      </c>
      <c r="V11" s="69">
        <v>188.48760170875701</v>
      </c>
      <c r="W11" s="69">
        <v>1306.80524797967</v>
      </c>
    </row>
    <row r="12" spans="2:23">
      <c r="B12" s="67">
        <v>10</v>
      </c>
      <c r="C12" s="67" t="s">
        <v>332</v>
      </c>
      <c r="D12" s="67" t="s">
        <v>1615</v>
      </c>
      <c r="E12" s="67">
        <v>1</v>
      </c>
      <c r="F12" s="70">
        <v>1.25642346496463E-5</v>
      </c>
      <c r="G12" s="67">
        <v>73081</v>
      </c>
      <c r="H12" s="70">
        <v>0.91820683243080203</v>
      </c>
      <c r="I12" s="69">
        <v>0</v>
      </c>
      <c r="J12" s="69">
        <v>0</v>
      </c>
      <c r="K12" s="69">
        <v>0</v>
      </c>
      <c r="L12" s="69">
        <v>0</v>
      </c>
      <c r="M12" s="69">
        <v>0</v>
      </c>
      <c r="N12" s="69">
        <v>0</v>
      </c>
      <c r="O12" s="69">
        <v>0</v>
      </c>
      <c r="P12" s="69">
        <v>0</v>
      </c>
      <c r="Q12" s="69">
        <v>0</v>
      </c>
      <c r="R12" s="69">
        <v>167.4075</v>
      </c>
      <c r="S12" s="69">
        <v>715.16480000000001</v>
      </c>
      <c r="T12" s="69">
        <v>1304.0044</v>
      </c>
      <c r="U12" s="69">
        <v>39962.080000000002</v>
      </c>
      <c r="V12" s="69">
        <v>51.759555220505099</v>
      </c>
      <c r="W12" s="69">
        <v>405.37072521309801</v>
      </c>
    </row>
    <row r="13" spans="2:23">
      <c r="B13" s="67">
        <v>11</v>
      </c>
      <c r="C13" s="67" t="s">
        <v>333</v>
      </c>
      <c r="D13" s="67" t="s">
        <v>1615</v>
      </c>
      <c r="E13" s="67">
        <v>1</v>
      </c>
      <c r="F13" s="70">
        <v>1.25642346496463E-5</v>
      </c>
      <c r="G13" s="67">
        <v>71755</v>
      </c>
      <c r="H13" s="70">
        <v>0.90154665728537098</v>
      </c>
      <c r="I13" s="69">
        <v>0</v>
      </c>
      <c r="J13" s="69">
        <v>0</v>
      </c>
      <c r="K13" s="69">
        <v>0</v>
      </c>
      <c r="L13" s="69">
        <v>0</v>
      </c>
      <c r="M13" s="69">
        <v>0</v>
      </c>
      <c r="N13" s="69">
        <v>0</v>
      </c>
      <c r="O13" s="69">
        <v>0</v>
      </c>
      <c r="P13" s="69">
        <v>0</v>
      </c>
      <c r="Q13" s="69">
        <v>0</v>
      </c>
      <c r="R13" s="69">
        <v>41</v>
      </c>
      <c r="S13" s="69">
        <v>188</v>
      </c>
      <c r="T13" s="69">
        <v>420.68880000000001</v>
      </c>
      <c r="U13" s="69">
        <v>6670.37</v>
      </c>
      <c r="V13" s="69">
        <v>15.8190231184822</v>
      </c>
      <c r="W13" s="69">
        <v>117.671256731013</v>
      </c>
    </row>
    <row r="14" spans="2:23">
      <c r="B14" s="67">
        <v>12</v>
      </c>
      <c r="C14" s="67" t="s">
        <v>334</v>
      </c>
      <c r="D14" s="67" t="s">
        <v>1615</v>
      </c>
      <c r="E14" s="67">
        <v>1</v>
      </c>
      <c r="F14" s="70">
        <v>1.25642346496463E-5</v>
      </c>
      <c r="G14" s="67">
        <v>76966</v>
      </c>
      <c r="H14" s="70">
        <v>0.96701888404467795</v>
      </c>
      <c r="I14" s="69">
        <v>0</v>
      </c>
      <c r="J14" s="69">
        <v>0</v>
      </c>
      <c r="K14" s="69">
        <v>0</v>
      </c>
      <c r="L14" s="69">
        <v>0</v>
      </c>
      <c r="M14" s="69">
        <v>0</v>
      </c>
      <c r="N14" s="69">
        <v>0</v>
      </c>
      <c r="O14" s="69">
        <v>0</v>
      </c>
      <c r="P14" s="69">
        <v>0</v>
      </c>
      <c r="Q14" s="69">
        <v>0</v>
      </c>
      <c r="R14" s="69">
        <v>0</v>
      </c>
      <c r="S14" s="69">
        <v>783.08320000000003</v>
      </c>
      <c r="T14" s="69">
        <v>2957.319</v>
      </c>
      <c r="U14" s="69">
        <v>36677.47</v>
      </c>
      <c r="V14" s="69">
        <v>90.278829626837506</v>
      </c>
      <c r="W14" s="69">
        <v>841.79743926279298</v>
      </c>
    </row>
    <row r="15" spans="2:23">
      <c r="B15" s="67">
        <v>13</v>
      </c>
      <c r="C15" s="67" t="s">
        <v>335</v>
      </c>
      <c r="D15" s="67" t="s">
        <v>1615</v>
      </c>
      <c r="E15" s="67">
        <v>1</v>
      </c>
      <c r="F15" s="70">
        <v>1.25642346496463E-5</v>
      </c>
      <c r="G15" s="67">
        <v>57645</v>
      </c>
      <c r="H15" s="70">
        <v>0.72426530637886199</v>
      </c>
      <c r="I15" s="69">
        <v>0</v>
      </c>
      <c r="J15" s="69">
        <v>0</v>
      </c>
      <c r="K15" s="69">
        <v>0</v>
      </c>
      <c r="L15" s="69">
        <v>0</v>
      </c>
      <c r="M15" s="69">
        <v>0</v>
      </c>
      <c r="N15" s="69">
        <v>0</v>
      </c>
      <c r="O15" s="69">
        <v>0</v>
      </c>
      <c r="P15" s="69">
        <v>1</v>
      </c>
      <c r="Q15" s="69">
        <v>691.38300000000197</v>
      </c>
      <c r="R15" s="69">
        <v>2188.9654999999998</v>
      </c>
      <c r="S15" s="69">
        <v>5202.4276</v>
      </c>
      <c r="T15" s="69">
        <v>8591.7140999999992</v>
      </c>
      <c r="U15" s="69">
        <v>236658.02</v>
      </c>
      <c r="V15" s="69">
        <v>421.42986706872699</v>
      </c>
      <c r="W15" s="69">
        <v>2233.5404678179102</v>
      </c>
    </row>
    <row r="16" spans="2:23">
      <c r="B16" s="67">
        <v>14</v>
      </c>
      <c r="C16" s="67" t="s">
        <v>336</v>
      </c>
      <c r="D16" s="67" t="s">
        <v>1615</v>
      </c>
      <c r="E16" s="67">
        <v>1</v>
      </c>
      <c r="F16" s="70">
        <v>1.25642346496463E-5</v>
      </c>
      <c r="G16" s="67">
        <v>77688</v>
      </c>
      <c r="H16" s="70">
        <v>0.97609026146172295</v>
      </c>
      <c r="I16" s="69">
        <v>0</v>
      </c>
      <c r="J16" s="69">
        <v>0</v>
      </c>
      <c r="K16" s="69">
        <v>0</v>
      </c>
      <c r="L16" s="69">
        <v>0</v>
      </c>
      <c r="M16" s="69">
        <v>0</v>
      </c>
      <c r="N16" s="69">
        <v>0</v>
      </c>
      <c r="O16" s="69">
        <v>0</v>
      </c>
      <c r="P16" s="69">
        <v>0</v>
      </c>
      <c r="Q16" s="69">
        <v>0</v>
      </c>
      <c r="R16" s="69">
        <v>0</v>
      </c>
      <c r="S16" s="69">
        <v>491.82480000000101</v>
      </c>
      <c r="T16" s="69">
        <v>3745.1484</v>
      </c>
      <c r="U16" s="69">
        <v>189318.25</v>
      </c>
      <c r="V16" s="69">
        <v>133.76269895715501</v>
      </c>
      <c r="W16" s="69">
        <v>1819.4113529368899</v>
      </c>
    </row>
    <row r="17" spans="2:23">
      <c r="B17" s="67">
        <v>15</v>
      </c>
      <c r="C17" s="67" t="s">
        <v>337</v>
      </c>
      <c r="D17" s="67" t="s">
        <v>1615</v>
      </c>
      <c r="E17" s="67">
        <v>1</v>
      </c>
      <c r="F17" s="70">
        <v>1.25642346496463E-5</v>
      </c>
      <c r="G17" s="67">
        <v>75209</v>
      </c>
      <c r="H17" s="70">
        <v>0.94494352376525004</v>
      </c>
      <c r="I17" s="69">
        <v>0</v>
      </c>
      <c r="J17" s="69">
        <v>0</v>
      </c>
      <c r="K17" s="69">
        <v>0</v>
      </c>
      <c r="L17" s="69">
        <v>0</v>
      </c>
      <c r="M17" s="69">
        <v>0</v>
      </c>
      <c r="N17" s="69">
        <v>0</v>
      </c>
      <c r="O17" s="69">
        <v>0</v>
      </c>
      <c r="P17" s="69">
        <v>0</v>
      </c>
      <c r="Q17" s="69">
        <v>0</v>
      </c>
      <c r="R17" s="69">
        <v>377.876500000004</v>
      </c>
      <c r="S17" s="69">
        <v>4430.6334000000097</v>
      </c>
      <c r="T17" s="69">
        <v>8675.4385000000002</v>
      </c>
      <c r="U17" s="69">
        <v>194019.5</v>
      </c>
      <c r="V17" s="69">
        <v>341.11639163211498</v>
      </c>
      <c r="W17" s="69">
        <v>3045.40347013158</v>
      </c>
    </row>
    <row r="18" spans="2:23">
      <c r="B18" s="67">
        <v>16</v>
      </c>
      <c r="C18" s="67" t="s">
        <v>338</v>
      </c>
      <c r="D18" s="67" t="s">
        <v>1615</v>
      </c>
      <c r="E18" s="67">
        <v>1</v>
      </c>
      <c r="F18" s="70">
        <v>1.25642346496463E-5</v>
      </c>
      <c r="G18" s="67">
        <v>78991</v>
      </c>
      <c r="H18" s="70">
        <v>0.992461459210212</v>
      </c>
      <c r="I18" s="69">
        <v>0</v>
      </c>
      <c r="J18" s="69">
        <v>0</v>
      </c>
      <c r="K18" s="69">
        <v>0</v>
      </c>
      <c r="L18" s="69">
        <v>0</v>
      </c>
      <c r="M18" s="69">
        <v>0</v>
      </c>
      <c r="N18" s="69">
        <v>0</v>
      </c>
      <c r="O18" s="69">
        <v>0</v>
      </c>
      <c r="P18" s="69">
        <v>0</v>
      </c>
      <c r="Q18" s="69">
        <v>0</v>
      </c>
      <c r="R18" s="69">
        <v>0</v>
      </c>
      <c r="S18" s="69">
        <v>0</v>
      </c>
      <c r="T18" s="69">
        <v>0</v>
      </c>
      <c r="U18" s="69">
        <v>233307.07</v>
      </c>
      <c r="V18" s="69">
        <v>92.265437240859399</v>
      </c>
      <c r="W18" s="69">
        <v>1899.1016098002301</v>
      </c>
    </row>
    <row r="19" spans="2:23">
      <c r="B19" s="67">
        <v>17</v>
      </c>
      <c r="C19" s="67" t="s">
        <v>339</v>
      </c>
      <c r="D19" s="67" t="s">
        <v>1615</v>
      </c>
      <c r="E19" s="67">
        <v>1</v>
      </c>
      <c r="F19" s="70">
        <v>1.25642346496463E-5</v>
      </c>
      <c r="G19" s="67">
        <v>75308</v>
      </c>
      <c r="H19" s="70">
        <v>0.94618738299556504</v>
      </c>
      <c r="I19" s="69">
        <v>0</v>
      </c>
      <c r="J19" s="69">
        <v>0</v>
      </c>
      <c r="K19" s="69">
        <v>0</v>
      </c>
      <c r="L19" s="69">
        <v>0</v>
      </c>
      <c r="M19" s="69">
        <v>0</v>
      </c>
      <c r="N19" s="69">
        <v>0</v>
      </c>
      <c r="O19" s="69">
        <v>0</v>
      </c>
      <c r="P19" s="69">
        <v>0</v>
      </c>
      <c r="Q19" s="69">
        <v>0</v>
      </c>
      <c r="R19" s="69">
        <v>1346.7550000000101</v>
      </c>
      <c r="S19" s="69">
        <v>5424.6240000000098</v>
      </c>
      <c r="T19" s="69">
        <v>8150.3931000000002</v>
      </c>
      <c r="U19" s="69">
        <v>230400.03</v>
      </c>
      <c r="V19" s="69">
        <v>329.16252795577299</v>
      </c>
      <c r="W19" s="69">
        <v>2299.3810950049801</v>
      </c>
    </row>
    <row r="20" spans="2:23">
      <c r="B20" s="67">
        <v>18</v>
      </c>
      <c r="C20" s="67" t="s">
        <v>340</v>
      </c>
      <c r="D20" s="67" t="s">
        <v>1615</v>
      </c>
      <c r="E20" s="67">
        <v>1</v>
      </c>
      <c r="F20" s="70">
        <v>1.25642346496463E-5</v>
      </c>
      <c r="G20" s="67">
        <v>79583</v>
      </c>
      <c r="H20" s="70">
        <v>0.99989948612280299</v>
      </c>
      <c r="I20" s="69">
        <v>0</v>
      </c>
      <c r="J20" s="69">
        <v>0</v>
      </c>
      <c r="K20" s="69">
        <v>0</v>
      </c>
      <c r="L20" s="69">
        <v>0</v>
      </c>
      <c r="M20" s="69">
        <v>0</v>
      </c>
      <c r="N20" s="69">
        <v>0</v>
      </c>
      <c r="O20" s="69">
        <v>0</v>
      </c>
      <c r="P20" s="69">
        <v>0</v>
      </c>
      <c r="Q20" s="69">
        <v>0</v>
      </c>
      <c r="R20" s="69">
        <v>0</v>
      </c>
      <c r="S20" s="69">
        <v>0</v>
      </c>
      <c r="T20" s="69">
        <v>0</v>
      </c>
      <c r="U20" s="69">
        <v>31219.96</v>
      </c>
      <c r="V20" s="69">
        <v>1.09234275662772</v>
      </c>
      <c r="W20" s="69">
        <v>143.44871526587301</v>
      </c>
    </row>
    <row r="21" spans="2:23">
      <c r="B21" s="67">
        <v>19</v>
      </c>
      <c r="C21" s="67" t="s">
        <v>341</v>
      </c>
      <c r="D21" s="67" t="s">
        <v>1615</v>
      </c>
      <c r="E21" s="67">
        <v>1</v>
      </c>
      <c r="F21" s="70">
        <v>1.25642346496463E-5</v>
      </c>
      <c r="G21" s="67">
        <v>79590</v>
      </c>
      <c r="H21" s="70">
        <v>0.99998743576534999</v>
      </c>
      <c r="I21" s="69">
        <v>0</v>
      </c>
      <c r="J21" s="69">
        <v>0</v>
      </c>
      <c r="K21" s="69">
        <v>0</v>
      </c>
      <c r="L21" s="69">
        <v>0</v>
      </c>
      <c r="M21" s="69">
        <v>0</v>
      </c>
      <c r="N21" s="69">
        <v>0</v>
      </c>
      <c r="O21" s="69">
        <v>0</v>
      </c>
      <c r="P21" s="69">
        <v>0</v>
      </c>
      <c r="Q21" s="69">
        <v>0</v>
      </c>
      <c r="R21" s="69">
        <v>0</v>
      </c>
      <c r="S21" s="69">
        <v>0</v>
      </c>
      <c r="T21" s="69">
        <v>0</v>
      </c>
      <c r="U21" s="69">
        <v>0</v>
      </c>
      <c r="V21" s="69">
        <v>0</v>
      </c>
      <c r="W21" s="69">
        <v>0</v>
      </c>
    </row>
    <row r="22" spans="2:23">
      <c r="B22" s="67">
        <v>20</v>
      </c>
      <c r="C22" s="67" t="s">
        <v>342</v>
      </c>
      <c r="D22" s="67" t="s">
        <v>1615</v>
      </c>
      <c r="E22" s="67">
        <v>1</v>
      </c>
      <c r="F22" s="70">
        <v>1.25642346496463E-5</v>
      </c>
      <c r="G22" s="67">
        <v>79548</v>
      </c>
      <c r="H22" s="70">
        <v>0.99945973791006504</v>
      </c>
      <c r="I22" s="69">
        <v>0</v>
      </c>
      <c r="J22" s="69">
        <v>0</v>
      </c>
      <c r="K22" s="69">
        <v>0</v>
      </c>
      <c r="L22" s="69">
        <v>0</v>
      </c>
      <c r="M22" s="69">
        <v>0</v>
      </c>
      <c r="N22" s="69">
        <v>0</v>
      </c>
      <c r="O22" s="69">
        <v>0</v>
      </c>
      <c r="P22" s="69">
        <v>0</v>
      </c>
      <c r="Q22" s="69">
        <v>0</v>
      </c>
      <c r="R22" s="69">
        <v>0</v>
      </c>
      <c r="S22" s="69">
        <v>0</v>
      </c>
      <c r="T22" s="69">
        <v>0</v>
      </c>
      <c r="U22" s="69">
        <v>30630.11</v>
      </c>
      <c r="V22" s="69">
        <v>3.6988934539514999</v>
      </c>
      <c r="W22" s="69">
        <v>220.510686635898</v>
      </c>
    </row>
    <row r="23" spans="2:23">
      <c r="B23" s="67">
        <v>21</v>
      </c>
      <c r="C23" s="67" t="s">
        <v>343</v>
      </c>
      <c r="D23" s="67" t="s">
        <v>1615</v>
      </c>
      <c r="E23" s="67">
        <v>1</v>
      </c>
      <c r="F23" s="70">
        <v>1.25642346496463E-5</v>
      </c>
      <c r="G23" s="67">
        <v>74934</v>
      </c>
      <c r="H23" s="70">
        <v>0.94148835923659702</v>
      </c>
      <c r="I23" s="69">
        <v>0</v>
      </c>
      <c r="J23" s="69">
        <v>0</v>
      </c>
      <c r="K23" s="69">
        <v>0</v>
      </c>
      <c r="L23" s="69">
        <v>0</v>
      </c>
      <c r="M23" s="69">
        <v>0</v>
      </c>
      <c r="N23" s="69">
        <v>0</v>
      </c>
      <c r="O23" s="69">
        <v>0</v>
      </c>
      <c r="P23" s="69">
        <v>0</v>
      </c>
      <c r="Q23" s="69">
        <v>0</v>
      </c>
      <c r="R23" s="69">
        <v>2161.4265</v>
      </c>
      <c r="S23" s="69">
        <v>6414.3173999999999</v>
      </c>
      <c r="T23" s="69">
        <v>10297.3112</v>
      </c>
      <c r="U23" s="69">
        <v>240590.5</v>
      </c>
      <c r="V23" s="69">
        <v>426.21920140721198</v>
      </c>
      <c r="W23" s="69">
        <v>3105.8709111686799</v>
      </c>
    </row>
    <row r="24" spans="2:23">
      <c r="B24" s="67">
        <v>22</v>
      </c>
      <c r="C24" s="67" t="s">
        <v>344</v>
      </c>
      <c r="D24" s="67" t="s">
        <v>1615</v>
      </c>
      <c r="E24" s="67">
        <v>1</v>
      </c>
      <c r="F24" s="70">
        <v>1.25642346496463E-5</v>
      </c>
      <c r="G24" s="67">
        <v>77794</v>
      </c>
      <c r="H24" s="70">
        <v>0.97742207033458595</v>
      </c>
      <c r="I24" s="69">
        <v>0</v>
      </c>
      <c r="J24" s="69">
        <v>0</v>
      </c>
      <c r="K24" s="69">
        <v>0</v>
      </c>
      <c r="L24" s="69">
        <v>0</v>
      </c>
      <c r="M24" s="69">
        <v>0</v>
      </c>
      <c r="N24" s="69">
        <v>0</v>
      </c>
      <c r="O24" s="69">
        <v>0</v>
      </c>
      <c r="P24" s="69">
        <v>0</v>
      </c>
      <c r="Q24" s="69">
        <v>0</v>
      </c>
      <c r="R24" s="69">
        <v>0</v>
      </c>
      <c r="S24" s="69">
        <v>475.33220000000102</v>
      </c>
      <c r="T24" s="69">
        <v>3956.4489000000099</v>
      </c>
      <c r="U24" s="69">
        <v>160287.44</v>
      </c>
      <c r="V24" s="69">
        <v>139.084151652218</v>
      </c>
      <c r="W24" s="69">
        <v>1760.4990905186901</v>
      </c>
    </row>
    <row r="25" spans="2:23">
      <c r="B25" s="67">
        <v>23</v>
      </c>
      <c r="C25" s="67" t="s">
        <v>345</v>
      </c>
      <c r="D25" s="67" t="s">
        <v>1615</v>
      </c>
      <c r="E25" s="67">
        <v>1</v>
      </c>
      <c r="F25" s="70">
        <v>1.25642346496463E-5</v>
      </c>
      <c r="G25" s="67">
        <v>73792</v>
      </c>
      <c r="H25" s="70">
        <v>0.92714000326670098</v>
      </c>
      <c r="I25" s="69">
        <v>0</v>
      </c>
      <c r="J25" s="69">
        <v>0</v>
      </c>
      <c r="K25" s="69">
        <v>0</v>
      </c>
      <c r="L25" s="69">
        <v>0</v>
      </c>
      <c r="M25" s="69">
        <v>0</v>
      </c>
      <c r="N25" s="69">
        <v>0</v>
      </c>
      <c r="O25" s="69">
        <v>0</v>
      </c>
      <c r="P25" s="69">
        <v>0</v>
      </c>
      <c r="Q25" s="69">
        <v>0</v>
      </c>
      <c r="R25" s="69">
        <v>1247.3344999999999</v>
      </c>
      <c r="S25" s="69">
        <v>5166.6827999999996</v>
      </c>
      <c r="T25" s="69">
        <v>8041.6208999999999</v>
      </c>
      <c r="U25" s="69">
        <v>120027.65</v>
      </c>
      <c r="V25" s="69">
        <v>318.60916936801101</v>
      </c>
      <c r="W25" s="69">
        <v>2048.3706601099102</v>
      </c>
    </row>
    <row r="26" spans="2:23">
      <c r="B26" s="67">
        <v>24</v>
      </c>
      <c r="C26" s="67" t="s">
        <v>346</v>
      </c>
      <c r="D26" s="67" t="s">
        <v>1615</v>
      </c>
      <c r="E26" s="67">
        <v>1</v>
      </c>
      <c r="F26" s="70">
        <v>1.25642346496463E-5</v>
      </c>
      <c r="G26" s="67">
        <v>79456</v>
      </c>
      <c r="H26" s="70">
        <v>0.99830382832229803</v>
      </c>
      <c r="I26" s="69">
        <v>0</v>
      </c>
      <c r="J26" s="69">
        <v>0</v>
      </c>
      <c r="K26" s="69">
        <v>0</v>
      </c>
      <c r="L26" s="69">
        <v>0</v>
      </c>
      <c r="M26" s="69">
        <v>0</v>
      </c>
      <c r="N26" s="69">
        <v>0</v>
      </c>
      <c r="O26" s="69">
        <v>0</v>
      </c>
      <c r="P26" s="69">
        <v>0</v>
      </c>
      <c r="Q26" s="69">
        <v>0</v>
      </c>
      <c r="R26" s="69">
        <v>0</v>
      </c>
      <c r="S26" s="69">
        <v>0</v>
      </c>
      <c r="T26" s="69">
        <v>0</v>
      </c>
      <c r="U26" s="69">
        <v>2499.7600000000002</v>
      </c>
      <c r="V26" s="69">
        <v>1.22685789672069</v>
      </c>
      <c r="W26" s="69">
        <v>39.362214200120199</v>
      </c>
    </row>
    <row r="27" spans="2:23">
      <c r="B27" s="67">
        <v>25</v>
      </c>
      <c r="C27" s="67" t="s">
        <v>347</v>
      </c>
      <c r="D27" s="67" t="s">
        <v>1615</v>
      </c>
      <c r="E27" s="67">
        <v>1</v>
      </c>
      <c r="F27" s="70">
        <v>1.25642346496463E-5</v>
      </c>
      <c r="G27" s="67">
        <v>79391</v>
      </c>
      <c r="H27" s="70">
        <v>0.99748715307007096</v>
      </c>
      <c r="I27" s="69">
        <v>0</v>
      </c>
      <c r="J27" s="69">
        <v>0</v>
      </c>
      <c r="K27" s="69">
        <v>0</v>
      </c>
      <c r="L27" s="69">
        <v>0</v>
      </c>
      <c r="M27" s="69">
        <v>0</v>
      </c>
      <c r="N27" s="69">
        <v>0</v>
      </c>
      <c r="O27" s="69">
        <v>0</v>
      </c>
      <c r="P27" s="69">
        <v>0</v>
      </c>
      <c r="Q27" s="69">
        <v>0</v>
      </c>
      <c r="R27" s="69">
        <v>0</v>
      </c>
      <c r="S27" s="69">
        <v>0</v>
      </c>
      <c r="T27" s="69">
        <v>0</v>
      </c>
      <c r="U27" s="69">
        <v>192.86</v>
      </c>
      <c r="V27" s="69">
        <v>0.19814913933911299</v>
      </c>
      <c r="W27" s="69">
        <v>4.2781253255507199</v>
      </c>
    </row>
    <row r="28" spans="2:23">
      <c r="B28" s="67">
        <v>26</v>
      </c>
      <c r="C28" s="67" t="s">
        <v>348</v>
      </c>
      <c r="D28" s="67" t="s">
        <v>1615</v>
      </c>
      <c r="E28" s="67">
        <v>1</v>
      </c>
      <c r="F28" s="70">
        <v>1.25642346496463E-5</v>
      </c>
      <c r="G28" s="67">
        <v>77087</v>
      </c>
      <c r="H28" s="70">
        <v>0.96853915643728605</v>
      </c>
      <c r="I28" s="69">
        <v>0</v>
      </c>
      <c r="J28" s="69">
        <v>0</v>
      </c>
      <c r="K28" s="69">
        <v>0</v>
      </c>
      <c r="L28" s="69">
        <v>0</v>
      </c>
      <c r="M28" s="69">
        <v>0</v>
      </c>
      <c r="N28" s="69">
        <v>0</v>
      </c>
      <c r="O28" s="69">
        <v>0</v>
      </c>
      <c r="P28" s="69">
        <v>0</v>
      </c>
      <c r="Q28" s="69">
        <v>0</v>
      </c>
      <c r="R28" s="69">
        <v>0</v>
      </c>
      <c r="S28" s="69">
        <v>928.61720000000105</v>
      </c>
      <c r="T28" s="69">
        <v>2579.3827999999999</v>
      </c>
      <c r="U28" s="69">
        <v>39588.43</v>
      </c>
      <c r="V28" s="69">
        <v>82.206443648699604</v>
      </c>
      <c r="W28" s="69">
        <v>751.40328498536803</v>
      </c>
    </row>
    <row r="29" spans="2:23">
      <c r="B29" s="67">
        <v>27</v>
      </c>
      <c r="C29" s="67" t="s">
        <v>349</v>
      </c>
      <c r="D29" s="67" t="s">
        <v>1615</v>
      </c>
      <c r="E29" s="67">
        <v>1</v>
      </c>
      <c r="F29" s="70">
        <v>1.25642346496463E-5</v>
      </c>
      <c r="G29" s="67">
        <v>71284</v>
      </c>
      <c r="H29" s="70">
        <v>0.89562890276538798</v>
      </c>
      <c r="I29" s="69">
        <v>0</v>
      </c>
      <c r="J29" s="69">
        <v>0</v>
      </c>
      <c r="K29" s="69">
        <v>0</v>
      </c>
      <c r="L29" s="69">
        <v>0</v>
      </c>
      <c r="M29" s="69">
        <v>0</v>
      </c>
      <c r="N29" s="69">
        <v>0</v>
      </c>
      <c r="O29" s="69">
        <v>0</v>
      </c>
      <c r="P29" s="69">
        <v>0</v>
      </c>
      <c r="Q29" s="69">
        <v>80.484000000000194</v>
      </c>
      <c r="R29" s="69">
        <v>3012.6795000000102</v>
      </c>
      <c r="S29" s="69">
        <v>7917.4081999999999</v>
      </c>
      <c r="T29" s="69">
        <v>12582.136699999999</v>
      </c>
      <c r="U29" s="69">
        <v>189885.21</v>
      </c>
      <c r="V29" s="69">
        <v>541.32477170498805</v>
      </c>
      <c r="W29" s="69">
        <v>3072.9958169971001</v>
      </c>
    </row>
    <row r="30" spans="2:23">
      <c r="B30" s="67">
        <v>28</v>
      </c>
      <c r="C30" s="67" t="s">
        <v>350</v>
      </c>
      <c r="D30" s="67" t="s">
        <v>1615</v>
      </c>
      <c r="E30" s="67">
        <v>1</v>
      </c>
      <c r="F30" s="70">
        <v>1.25642346496463E-5</v>
      </c>
      <c r="G30" s="67">
        <v>51415</v>
      </c>
      <c r="H30" s="70">
        <v>0.64599012451156501</v>
      </c>
      <c r="I30" s="69">
        <v>0</v>
      </c>
      <c r="J30" s="69">
        <v>0</v>
      </c>
      <c r="K30" s="69">
        <v>0</v>
      </c>
      <c r="L30" s="69">
        <v>0</v>
      </c>
      <c r="M30" s="69">
        <v>0</v>
      </c>
      <c r="N30" s="69">
        <v>0</v>
      </c>
      <c r="O30" s="69">
        <v>0</v>
      </c>
      <c r="P30" s="69">
        <v>820.38499999999999</v>
      </c>
      <c r="Q30" s="69">
        <v>4302.0150000000103</v>
      </c>
      <c r="R30" s="69">
        <v>8514.3875000000007</v>
      </c>
      <c r="S30" s="69">
        <v>16861.769400000001</v>
      </c>
      <c r="T30" s="69">
        <v>24859.803599999999</v>
      </c>
      <c r="U30" s="69">
        <v>153236.41</v>
      </c>
      <c r="V30" s="69">
        <v>1621.99119072748</v>
      </c>
      <c r="W30" s="69">
        <v>5389.6113454264496</v>
      </c>
    </row>
    <row r="31" spans="2:23">
      <c r="B31" s="67">
        <v>29</v>
      </c>
      <c r="C31" s="67" t="s">
        <v>351</v>
      </c>
      <c r="D31" s="67" t="s">
        <v>1615</v>
      </c>
      <c r="E31" s="67">
        <v>1</v>
      </c>
      <c r="F31" s="70">
        <v>1.25642346496463E-5</v>
      </c>
      <c r="G31" s="67">
        <v>68849</v>
      </c>
      <c r="H31" s="70">
        <v>0.86503499139349904</v>
      </c>
      <c r="I31" s="69">
        <v>0</v>
      </c>
      <c r="J31" s="69">
        <v>0</v>
      </c>
      <c r="K31" s="69">
        <v>0</v>
      </c>
      <c r="L31" s="69">
        <v>0</v>
      </c>
      <c r="M31" s="69">
        <v>0</v>
      </c>
      <c r="N31" s="69">
        <v>0</v>
      </c>
      <c r="O31" s="69">
        <v>0</v>
      </c>
      <c r="P31" s="69">
        <v>0</v>
      </c>
      <c r="Q31" s="69">
        <v>0.28000000000000003</v>
      </c>
      <c r="R31" s="69">
        <v>6.5555000000000296</v>
      </c>
      <c r="S31" s="69">
        <v>483.92640000000102</v>
      </c>
      <c r="T31" s="69">
        <v>1520.4099000000001</v>
      </c>
      <c r="U31" s="69">
        <v>96032.69</v>
      </c>
      <c r="V31" s="69">
        <v>61.282464631235101</v>
      </c>
      <c r="W31" s="69">
        <v>835.65381886374701</v>
      </c>
    </row>
    <row r="32" spans="2:23">
      <c r="B32" s="67">
        <v>30</v>
      </c>
      <c r="C32" s="67" t="s">
        <v>352</v>
      </c>
      <c r="D32" s="67" t="s">
        <v>1615</v>
      </c>
      <c r="E32" s="67">
        <v>1</v>
      </c>
      <c r="F32" s="70">
        <v>1.25642346496463E-5</v>
      </c>
      <c r="G32" s="67">
        <v>40606</v>
      </c>
      <c r="H32" s="70">
        <v>0.51018331218353796</v>
      </c>
      <c r="I32" s="69">
        <v>0</v>
      </c>
      <c r="J32" s="69">
        <v>0</v>
      </c>
      <c r="K32" s="69">
        <v>0</v>
      </c>
      <c r="L32" s="69">
        <v>0</v>
      </c>
      <c r="M32" s="69">
        <v>0</v>
      </c>
      <c r="N32" s="69">
        <v>0</v>
      </c>
      <c r="O32" s="69">
        <v>0</v>
      </c>
      <c r="P32" s="69">
        <v>3585.165</v>
      </c>
      <c r="Q32" s="69">
        <v>12592.924999999999</v>
      </c>
      <c r="R32" s="69">
        <v>22127.3015000001</v>
      </c>
      <c r="S32" s="69">
        <v>40864.341800000002</v>
      </c>
      <c r="T32" s="69">
        <v>64221.1345</v>
      </c>
      <c r="U32" s="69">
        <v>2729429.69</v>
      </c>
      <c r="V32" s="69">
        <v>4928.3601101897202</v>
      </c>
      <c r="W32" s="69">
        <v>23493.680137657499</v>
      </c>
    </row>
    <row r="33" spans="2:23">
      <c r="B33" s="67">
        <v>31</v>
      </c>
      <c r="C33" s="67" t="s">
        <v>353</v>
      </c>
      <c r="D33" s="67" t="s">
        <v>1615</v>
      </c>
      <c r="E33" s="67">
        <v>1</v>
      </c>
      <c r="F33" s="70">
        <v>1.25642346496463E-5</v>
      </c>
      <c r="G33" s="67">
        <v>1</v>
      </c>
      <c r="H33" s="70">
        <v>1.25642346496463E-5</v>
      </c>
      <c r="I33" s="69">
        <v>0</v>
      </c>
      <c r="J33" s="69">
        <v>104.1323</v>
      </c>
      <c r="K33" s="69">
        <v>167.08340000000001</v>
      </c>
      <c r="L33" s="69">
        <v>320.97000000000003</v>
      </c>
      <c r="M33" s="69">
        <v>591.64</v>
      </c>
      <c r="N33" s="69">
        <v>1852.2474999999999</v>
      </c>
      <c r="O33" s="69">
        <v>5445.3649999999998</v>
      </c>
      <c r="P33" s="69">
        <v>13615.442499999999</v>
      </c>
      <c r="Q33" s="69">
        <v>31595.814999999999</v>
      </c>
      <c r="R33" s="69">
        <v>52244.856500000002</v>
      </c>
      <c r="S33" s="69">
        <v>85547.72</v>
      </c>
      <c r="T33" s="69">
        <v>109038.09329999999</v>
      </c>
      <c r="U33" s="69">
        <v>1088203.8899999999</v>
      </c>
      <c r="V33" s="69">
        <v>12909.5260816686</v>
      </c>
      <c r="W33" s="69">
        <v>22878.899651944099</v>
      </c>
    </row>
    <row r="34" spans="2:23">
      <c r="B34" s="67">
        <v>32</v>
      </c>
      <c r="C34" s="67" t="s">
        <v>354</v>
      </c>
      <c r="D34" s="67" t="s">
        <v>1615</v>
      </c>
      <c r="E34" s="67">
        <v>1</v>
      </c>
      <c r="F34" s="70">
        <v>1.25642346496463E-5</v>
      </c>
      <c r="G34" s="67">
        <v>60189</v>
      </c>
      <c r="H34" s="70">
        <v>0.75622871932756197</v>
      </c>
      <c r="I34" s="69">
        <v>0</v>
      </c>
      <c r="J34" s="69">
        <v>0</v>
      </c>
      <c r="K34" s="69">
        <v>0</v>
      </c>
      <c r="L34" s="69">
        <v>0</v>
      </c>
      <c r="M34" s="69">
        <v>0</v>
      </c>
      <c r="N34" s="69">
        <v>0</v>
      </c>
      <c r="O34" s="69">
        <v>0</v>
      </c>
      <c r="P34" s="69">
        <v>0</v>
      </c>
      <c r="Q34" s="69">
        <v>529</v>
      </c>
      <c r="R34" s="69">
        <v>1203.7339999999999</v>
      </c>
      <c r="S34" s="69">
        <v>2545.5916000000002</v>
      </c>
      <c r="T34" s="69">
        <v>3991.0154000000002</v>
      </c>
      <c r="U34" s="69">
        <v>118451.89</v>
      </c>
      <c r="V34" s="69">
        <v>265.89540168362902</v>
      </c>
      <c r="W34" s="69">
        <v>1880.9221459144101</v>
      </c>
    </row>
    <row r="35" spans="2:23">
      <c r="B35" s="67">
        <v>33</v>
      </c>
      <c r="C35" s="67" t="s">
        <v>355</v>
      </c>
      <c r="D35" s="67" t="s">
        <v>1615</v>
      </c>
      <c r="E35" s="67">
        <v>1</v>
      </c>
      <c r="F35" s="70">
        <v>1.25642346496463E-5</v>
      </c>
      <c r="G35" s="67">
        <v>59483</v>
      </c>
      <c r="H35" s="70">
        <v>0.74735836966491198</v>
      </c>
      <c r="I35" s="69">
        <v>0</v>
      </c>
      <c r="J35" s="69">
        <v>0</v>
      </c>
      <c r="K35" s="69">
        <v>0</v>
      </c>
      <c r="L35" s="69">
        <v>0</v>
      </c>
      <c r="M35" s="69">
        <v>0</v>
      </c>
      <c r="N35" s="69">
        <v>0</v>
      </c>
      <c r="O35" s="69">
        <v>0</v>
      </c>
      <c r="P35" s="69">
        <v>2</v>
      </c>
      <c r="Q35" s="69">
        <v>35.840000000000003</v>
      </c>
      <c r="R35" s="69">
        <v>76</v>
      </c>
      <c r="S35" s="69">
        <v>216.16500000000099</v>
      </c>
      <c r="T35" s="69">
        <v>434.05660000000103</v>
      </c>
      <c r="U35" s="69">
        <v>6670.37</v>
      </c>
      <c r="V35" s="69">
        <v>21.8361382083176</v>
      </c>
      <c r="W35" s="69">
        <v>122.212467417962</v>
      </c>
    </row>
    <row r="36" spans="2:23">
      <c r="B36" s="67">
        <v>34</v>
      </c>
      <c r="C36" s="67" t="s">
        <v>356</v>
      </c>
      <c r="D36" s="67" t="s">
        <v>1615</v>
      </c>
      <c r="E36" s="67">
        <v>1</v>
      </c>
      <c r="F36" s="70">
        <v>1.25642346496463E-5</v>
      </c>
      <c r="G36" s="67">
        <v>75142</v>
      </c>
      <c r="H36" s="70">
        <v>0.94410172004372395</v>
      </c>
      <c r="I36" s="69">
        <v>0</v>
      </c>
      <c r="J36" s="69">
        <v>0</v>
      </c>
      <c r="K36" s="69">
        <v>0</v>
      </c>
      <c r="L36" s="69">
        <v>0</v>
      </c>
      <c r="M36" s="69">
        <v>0</v>
      </c>
      <c r="N36" s="69">
        <v>0</v>
      </c>
      <c r="O36" s="69">
        <v>0</v>
      </c>
      <c r="P36" s="69">
        <v>0</v>
      </c>
      <c r="Q36" s="69">
        <v>0</v>
      </c>
      <c r="R36" s="69">
        <v>148.893000000001</v>
      </c>
      <c r="S36" s="69">
        <v>2767.4054000000001</v>
      </c>
      <c r="T36" s="69">
        <v>5393.7277999999997</v>
      </c>
      <c r="U36" s="69">
        <v>53373.59</v>
      </c>
      <c r="V36" s="69">
        <v>177.01291129538899</v>
      </c>
      <c r="W36" s="69">
        <v>1256.09935807434</v>
      </c>
    </row>
    <row r="37" spans="2:23">
      <c r="B37" s="67">
        <v>35</v>
      </c>
      <c r="C37" s="67" t="s">
        <v>357</v>
      </c>
      <c r="D37" s="67" t="s">
        <v>1615</v>
      </c>
      <c r="E37" s="67">
        <v>1</v>
      </c>
      <c r="F37" s="70">
        <v>1.25642346496463E-5</v>
      </c>
      <c r="G37" s="67">
        <v>0</v>
      </c>
      <c r="H37" s="70">
        <v>0</v>
      </c>
      <c r="I37" s="69">
        <v>0.18</v>
      </c>
      <c r="J37" s="69">
        <v>166.50470000000001</v>
      </c>
      <c r="K37" s="69">
        <v>266.75259999999997</v>
      </c>
      <c r="L37" s="69">
        <v>543.68550000000005</v>
      </c>
      <c r="M37" s="69">
        <v>1097.616</v>
      </c>
      <c r="N37" s="69">
        <v>3225.5774999999999</v>
      </c>
      <c r="O37" s="69">
        <v>8389.57</v>
      </c>
      <c r="P37" s="69">
        <v>20081.302500000002</v>
      </c>
      <c r="Q37" s="69">
        <v>44190</v>
      </c>
      <c r="R37" s="69">
        <v>69747.248500000103</v>
      </c>
      <c r="S37" s="69">
        <v>107957.2156</v>
      </c>
      <c r="T37" s="69">
        <v>143327.96090000001</v>
      </c>
      <c r="U37" s="69">
        <v>2738059.44</v>
      </c>
      <c r="V37" s="69">
        <v>18302.630643045599</v>
      </c>
      <c r="W37" s="69">
        <v>35594.981984115097</v>
      </c>
    </row>
    <row r="38" spans="2:23">
      <c r="B38" s="67">
        <v>36</v>
      </c>
      <c r="C38" s="67" t="s">
        <v>358</v>
      </c>
      <c r="D38" s="67" t="s">
        <v>1615</v>
      </c>
      <c r="E38" s="67">
        <v>1</v>
      </c>
      <c r="F38" s="70">
        <v>1.25642346496463E-5</v>
      </c>
      <c r="G38" s="67">
        <v>48480</v>
      </c>
      <c r="H38" s="70">
        <v>0.60911409581485298</v>
      </c>
      <c r="I38" s="69">
        <v>0</v>
      </c>
      <c r="J38" s="69">
        <v>0</v>
      </c>
      <c r="K38" s="69">
        <v>0</v>
      </c>
      <c r="L38" s="69">
        <v>0</v>
      </c>
      <c r="M38" s="69">
        <v>0</v>
      </c>
      <c r="N38" s="69">
        <v>0</v>
      </c>
      <c r="O38" s="69">
        <v>0</v>
      </c>
      <c r="P38" s="69">
        <v>1126.3975</v>
      </c>
      <c r="Q38" s="69">
        <v>5000.3270000000002</v>
      </c>
      <c r="R38" s="69">
        <v>9667.3265000000192</v>
      </c>
      <c r="S38" s="69">
        <v>18677.362799999999</v>
      </c>
      <c r="T38" s="69">
        <v>27855.167700000002</v>
      </c>
      <c r="U38" s="69">
        <v>256868.33</v>
      </c>
      <c r="V38" s="69">
        <v>1876.3750825480599</v>
      </c>
      <c r="W38" s="69">
        <v>5999.0382179486396</v>
      </c>
    </row>
    <row r="39" spans="2:23">
      <c r="B39" s="67">
        <v>37</v>
      </c>
      <c r="C39" s="67" t="s">
        <v>359</v>
      </c>
      <c r="D39" s="67" t="s">
        <v>1615</v>
      </c>
      <c r="E39" s="67">
        <v>1</v>
      </c>
      <c r="F39" s="70">
        <v>1.25642346496463E-5</v>
      </c>
      <c r="G39" s="67">
        <v>74885</v>
      </c>
      <c r="H39" s="70">
        <v>0.94087271173876397</v>
      </c>
      <c r="I39" s="69">
        <v>0</v>
      </c>
      <c r="J39" s="69">
        <v>0</v>
      </c>
      <c r="K39" s="69">
        <v>0</v>
      </c>
      <c r="L39" s="69">
        <v>0</v>
      </c>
      <c r="M39" s="69">
        <v>0</v>
      </c>
      <c r="N39" s="69">
        <v>0</v>
      </c>
      <c r="O39" s="69">
        <v>0</v>
      </c>
      <c r="P39" s="69">
        <v>0</v>
      </c>
      <c r="Q39" s="69">
        <v>0</v>
      </c>
      <c r="R39" s="69">
        <v>2220.7849999999999</v>
      </c>
      <c r="S39" s="69">
        <v>6583.4588000000003</v>
      </c>
      <c r="T39" s="69">
        <v>11001.1144</v>
      </c>
      <c r="U39" s="69">
        <v>240590.5</v>
      </c>
      <c r="V39" s="69">
        <v>456.645930644553</v>
      </c>
      <c r="W39" s="69">
        <v>3393.2964361239401</v>
      </c>
    </row>
    <row r="40" spans="2:23">
      <c r="B40" s="67">
        <v>38</v>
      </c>
      <c r="C40" s="67" t="s">
        <v>360</v>
      </c>
      <c r="D40" s="67" t="s">
        <v>1615</v>
      </c>
      <c r="E40" s="67">
        <v>1</v>
      </c>
      <c r="F40" s="70">
        <v>1.25642346496463E-5</v>
      </c>
      <c r="G40" s="67">
        <v>74756</v>
      </c>
      <c r="H40" s="70">
        <v>0.93925192546895997</v>
      </c>
      <c r="I40" s="69">
        <v>0</v>
      </c>
      <c r="J40" s="69">
        <v>0</v>
      </c>
      <c r="K40" s="69">
        <v>0</v>
      </c>
      <c r="L40" s="69">
        <v>0</v>
      </c>
      <c r="M40" s="69">
        <v>0</v>
      </c>
      <c r="N40" s="69">
        <v>0</v>
      </c>
      <c r="O40" s="69">
        <v>0</v>
      </c>
      <c r="P40" s="69">
        <v>0</v>
      </c>
      <c r="Q40" s="69">
        <v>0</v>
      </c>
      <c r="R40" s="69">
        <v>2366.8470000000102</v>
      </c>
      <c r="S40" s="69">
        <v>6877.6012000000001</v>
      </c>
      <c r="T40" s="69">
        <v>11726.9323</v>
      </c>
      <c r="U40" s="69">
        <v>240590.5</v>
      </c>
      <c r="V40" s="69">
        <v>494.48697939439597</v>
      </c>
      <c r="W40" s="69">
        <v>3730.6634088214</v>
      </c>
    </row>
    <row r="41" spans="2:23">
      <c r="B41" s="67">
        <v>39</v>
      </c>
      <c r="C41" s="67" t="s">
        <v>361</v>
      </c>
      <c r="D41" s="67" t="s">
        <v>1615</v>
      </c>
      <c r="E41" s="67">
        <v>1</v>
      </c>
      <c r="F41" s="70">
        <v>1.25642346496463E-5</v>
      </c>
      <c r="G41" s="67">
        <v>76989</v>
      </c>
      <c r="H41" s="70">
        <v>0.96730786144161995</v>
      </c>
      <c r="I41" s="69">
        <v>0</v>
      </c>
      <c r="J41" s="69">
        <v>0</v>
      </c>
      <c r="K41" s="69">
        <v>0</v>
      </c>
      <c r="L41" s="69">
        <v>0</v>
      </c>
      <c r="M41" s="69">
        <v>0</v>
      </c>
      <c r="N41" s="69">
        <v>0</v>
      </c>
      <c r="O41" s="69">
        <v>0</v>
      </c>
      <c r="P41" s="69">
        <v>0</v>
      </c>
      <c r="Q41" s="69">
        <v>0</v>
      </c>
      <c r="R41" s="69">
        <v>0</v>
      </c>
      <c r="S41" s="69">
        <v>1406.9170000000099</v>
      </c>
      <c r="T41" s="69">
        <v>4222.3407999999999</v>
      </c>
      <c r="U41" s="69">
        <v>138713</v>
      </c>
      <c r="V41" s="69">
        <v>140.29346814926501</v>
      </c>
      <c r="W41" s="69">
        <v>1521.5449786239301</v>
      </c>
    </row>
    <row r="42" spans="2:23">
      <c r="B42" s="67">
        <v>40</v>
      </c>
      <c r="C42" s="67" t="s">
        <v>362</v>
      </c>
      <c r="D42" s="67" t="s">
        <v>1615</v>
      </c>
      <c r="E42" s="67">
        <v>1</v>
      </c>
      <c r="F42" s="70">
        <v>1.25642346496463E-5</v>
      </c>
      <c r="G42" s="67">
        <v>75455</v>
      </c>
      <c r="H42" s="70">
        <v>0.94803432548906297</v>
      </c>
      <c r="I42" s="69">
        <v>0</v>
      </c>
      <c r="J42" s="69">
        <v>0</v>
      </c>
      <c r="K42" s="69">
        <v>0</v>
      </c>
      <c r="L42" s="69">
        <v>0</v>
      </c>
      <c r="M42" s="69">
        <v>0</v>
      </c>
      <c r="N42" s="69">
        <v>0</v>
      </c>
      <c r="O42" s="69">
        <v>0</v>
      </c>
      <c r="P42" s="69">
        <v>0</v>
      </c>
      <c r="Q42" s="69">
        <v>0</v>
      </c>
      <c r="R42" s="69">
        <v>215.15050000000099</v>
      </c>
      <c r="S42" s="69">
        <v>4156.38580000001</v>
      </c>
      <c r="T42" s="69">
        <v>8862.5347999999994</v>
      </c>
      <c r="U42" s="69">
        <v>160287.44</v>
      </c>
      <c r="V42" s="69">
        <v>311.38488352808099</v>
      </c>
      <c r="W42" s="69">
        <v>2688.3512632749498</v>
      </c>
    </row>
    <row r="43" spans="2:23">
      <c r="B43" s="67">
        <v>41</v>
      </c>
      <c r="C43" s="67" t="s">
        <v>363</v>
      </c>
      <c r="D43" s="67" t="s">
        <v>1615</v>
      </c>
      <c r="E43" s="67">
        <v>1</v>
      </c>
      <c r="F43" s="70">
        <v>1.25642346496463E-5</v>
      </c>
      <c r="G43" s="67">
        <v>69836</v>
      </c>
      <c r="H43" s="70">
        <v>0.87743589099270003</v>
      </c>
      <c r="I43" s="69">
        <v>0</v>
      </c>
      <c r="J43" s="69">
        <v>0</v>
      </c>
      <c r="K43" s="69">
        <v>0</v>
      </c>
      <c r="L43" s="69">
        <v>0</v>
      </c>
      <c r="M43" s="69">
        <v>0</v>
      </c>
      <c r="N43" s="69">
        <v>0</v>
      </c>
      <c r="O43" s="69">
        <v>0</v>
      </c>
      <c r="P43" s="69">
        <v>0</v>
      </c>
      <c r="Q43" s="69">
        <v>677.17600000002005</v>
      </c>
      <c r="R43" s="69">
        <v>4108.55</v>
      </c>
      <c r="S43" s="69">
        <v>10153.8892</v>
      </c>
      <c r="T43" s="69">
        <v>15791.150900000001</v>
      </c>
      <c r="U43" s="69">
        <v>210810.04</v>
      </c>
      <c r="V43" s="69">
        <v>728.64361892197496</v>
      </c>
      <c r="W43" s="69">
        <v>4009.03139740085</v>
      </c>
    </row>
    <row r="44" spans="2:23">
      <c r="B44" s="67">
        <v>42</v>
      </c>
      <c r="C44" s="67" t="s">
        <v>364</v>
      </c>
      <c r="D44" s="67" t="s">
        <v>1615</v>
      </c>
      <c r="E44" s="67">
        <v>1</v>
      </c>
      <c r="F44" s="70">
        <v>1.25642346496463E-5</v>
      </c>
      <c r="G44" s="67">
        <v>4</v>
      </c>
      <c r="H44" s="70">
        <v>5.0256938598585303E-5</v>
      </c>
      <c r="I44" s="69">
        <v>0</v>
      </c>
      <c r="J44" s="69">
        <v>59.51</v>
      </c>
      <c r="K44" s="69">
        <v>78.060199999999995</v>
      </c>
      <c r="L44" s="69">
        <v>120.0325</v>
      </c>
      <c r="M44" s="69">
        <v>170.529</v>
      </c>
      <c r="N44" s="69">
        <v>330.315</v>
      </c>
      <c r="O44" s="69">
        <v>687.78499999999997</v>
      </c>
      <c r="P44" s="69">
        <v>1524.655</v>
      </c>
      <c r="Q44" s="69">
        <v>3258.402</v>
      </c>
      <c r="R44" s="69">
        <v>5342.1315000000004</v>
      </c>
      <c r="S44" s="69">
        <v>9799.0202000000008</v>
      </c>
      <c r="T44" s="69">
        <v>14989.1271</v>
      </c>
      <c r="U44" s="69">
        <v>277499.89</v>
      </c>
      <c r="V44" s="69">
        <v>1568.8154539515001</v>
      </c>
      <c r="W44" s="69">
        <v>3752.2790056384001</v>
      </c>
    </row>
    <row r="45" spans="2:23">
      <c r="B45" s="67">
        <v>43</v>
      </c>
      <c r="C45" s="67" t="s">
        <v>365</v>
      </c>
      <c r="D45" s="67" t="s">
        <v>1615</v>
      </c>
      <c r="E45" s="67">
        <v>1</v>
      </c>
      <c r="F45" s="70">
        <v>1.25642346496463E-5</v>
      </c>
      <c r="G45" s="67">
        <v>4</v>
      </c>
      <c r="H45" s="70">
        <v>5.0256938598585303E-5</v>
      </c>
      <c r="I45" s="69">
        <v>0</v>
      </c>
      <c r="J45" s="69">
        <v>60.507800000000003</v>
      </c>
      <c r="K45" s="69">
        <v>80.27</v>
      </c>
      <c r="L45" s="69">
        <v>123.57</v>
      </c>
      <c r="M45" s="69">
        <v>178.16900000000001</v>
      </c>
      <c r="N45" s="69">
        <v>351.44</v>
      </c>
      <c r="O45" s="69">
        <v>754.66</v>
      </c>
      <c r="P45" s="69">
        <v>1663.7449999999999</v>
      </c>
      <c r="Q45" s="69">
        <v>3475.674</v>
      </c>
      <c r="R45" s="69">
        <v>5649.0135</v>
      </c>
      <c r="S45" s="69">
        <v>10206.463599999999</v>
      </c>
      <c r="T45" s="69">
        <v>15644.559499999999</v>
      </c>
      <c r="U45" s="69">
        <v>277499.89</v>
      </c>
      <c r="V45" s="69">
        <v>1669.14967621561</v>
      </c>
      <c r="W45" s="69">
        <v>3902.3813197242898</v>
      </c>
    </row>
    <row r="46" spans="2:23">
      <c r="B46" s="67">
        <v>44</v>
      </c>
      <c r="C46" s="67" t="s">
        <v>366</v>
      </c>
      <c r="D46" s="67" t="s">
        <v>1615</v>
      </c>
      <c r="E46" s="67">
        <v>1</v>
      </c>
      <c r="F46" s="70">
        <v>1.25642346496463E-5</v>
      </c>
      <c r="G46" s="67">
        <v>30862</v>
      </c>
      <c r="H46" s="70">
        <v>0.38775740975738499</v>
      </c>
      <c r="I46" s="69">
        <v>0</v>
      </c>
      <c r="J46" s="69">
        <v>0</v>
      </c>
      <c r="K46" s="69">
        <v>0</v>
      </c>
      <c r="L46" s="69">
        <v>0</v>
      </c>
      <c r="M46" s="69">
        <v>0</v>
      </c>
      <c r="N46" s="69">
        <v>0</v>
      </c>
      <c r="O46" s="69">
        <v>98.635000000000005</v>
      </c>
      <c r="P46" s="69">
        <v>439.59750000000003</v>
      </c>
      <c r="Q46" s="69">
        <v>1181.098</v>
      </c>
      <c r="R46" s="69">
        <v>2170.7429999999999</v>
      </c>
      <c r="S46" s="69">
        <v>4739.8788000000004</v>
      </c>
      <c r="T46" s="69">
        <v>8197.0493000000006</v>
      </c>
      <c r="U46" s="69">
        <v>273249.33</v>
      </c>
      <c r="V46" s="69">
        <v>593.25525870084198</v>
      </c>
      <c r="W46" s="69">
        <v>2680.1834653287801</v>
      </c>
    </row>
    <row r="47" spans="2:23">
      <c r="B47" s="67">
        <v>45</v>
      </c>
      <c r="C47" s="67" t="s">
        <v>367</v>
      </c>
      <c r="D47" s="67" t="s">
        <v>1615</v>
      </c>
      <c r="E47" s="67">
        <v>1</v>
      </c>
      <c r="F47" s="70">
        <v>1.25642346496463E-5</v>
      </c>
      <c r="G47" s="67">
        <v>32</v>
      </c>
      <c r="H47" s="70">
        <v>4.0205550878868199E-4</v>
      </c>
      <c r="I47" s="69">
        <v>0</v>
      </c>
      <c r="J47" s="69">
        <v>36.256700000000002</v>
      </c>
      <c r="K47" s="69">
        <v>49.4</v>
      </c>
      <c r="L47" s="69">
        <v>72.033500000000004</v>
      </c>
      <c r="M47" s="69">
        <v>103.96</v>
      </c>
      <c r="N47" s="69">
        <v>178.08</v>
      </c>
      <c r="O47" s="69">
        <v>369.565</v>
      </c>
      <c r="P47" s="69">
        <v>763.86500000000001</v>
      </c>
      <c r="Q47" s="69">
        <v>1664.502</v>
      </c>
      <c r="R47" s="69">
        <v>2611.6455000000001</v>
      </c>
      <c r="S47" s="69">
        <v>4473.95</v>
      </c>
      <c r="T47" s="69">
        <v>6498.0664000000097</v>
      </c>
      <c r="U47" s="69">
        <v>217198.4</v>
      </c>
      <c r="V47" s="69">
        <v>775.533548435733</v>
      </c>
      <c r="W47" s="69">
        <v>1807.34693150768</v>
      </c>
    </row>
    <row r="48" spans="2:23">
      <c r="B48" s="67">
        <v>46</v>
      </c>
      <c r="C48" s="67" t="s">
        <v>368</v>
      </c>
      <c r="D48" s="67" t="s">
        <v>1615</v>
      </c>
      <c r="E48" s="67">
        <v>1</v>
      </c>
      <c r="F48" s="70">
        <v>1.25642346496463E-5</v>
      </c>
      <c r="G48" s="67">
        <v>60269</v>
      </c>
      <c r="H48" s="70">
        <v>0.75723385809953403</v>
      </c>
      <c r="I48" s="69">
        <v>0</v>
      </c>
      <c r="J48" s="69">
        <v>0</v>
      </c>
      <c r="K48" s="69">
        <v>0</v>
      </c>
      <c r="L48" s="69">
        <v>0</v>
      </c>
      <c r="M48" s="69">
        <v>0</v>
      </c>
      <c r="N48" s="69">
        <v>0</v>
      </c>
      <c r="O48" s="69">
        <v>0</v>
      </c>
      <c r="P48" s="69">
        <v>0</v>
      </c>
      <c r="Q48" s="69">
        <v>117.095</v>
      </c>
      <c r="R48" s="69">
        <v>312.84100000000001</v>
      </c>
      <c r="S48" s="69">
        <v>852.52300000000105</v>
      </c>
      <c r="T48" s="69">
        <v>1467.9328</v>
      </c>
      <c r="U48" s="69">
        <v>67948.899999999994</v>
      </c>
      <c r="V48" s="69">
        <v>73.922779369267502</v>
      </c>
      <c r="W48" s="69">
        <v>505.44826911682401</v>
      </c>
    </row>
    <row r="49" spans="2:23">
      <c r="B49" s="67">
        <v>47</v>
      </c>
      <c r="C49" s="67" t="s">
        <v>369</v>
      </c>
      <c r="D49" s="67" t="s">
        <v>1615</v>
      </c>
      <c r="E49" s="67">
        <v>1</v>
      </c>
      <c r="F49" s="70">
        <v>1.25642346496463E-5</v>
      </c>
      <c r="G49" s="67">
        <v>59568</v>
      </c>
      <c r="H49" s="70">
        <v>0.748426329610132</v>
      </c>
      <c r="I49" s="69">
        <v>0</v>
      </c>
      <c r="J49" s="69">
        <v>0</v>
      </c>
      <c r="K49" s="69">
        <v>0</v>
      </c>
      <c r="L49" s="69">
        <v>0</v>
      </c>
      <c r="M49" s="69">
        <v>0</v>
      </c>
      <c r="N49" s="69">
        <v>0</v>
      </c>
      <c r="O49" s="69">
        <v>0</v>
      </c>
      <c r="P49" s="69">
        <v>2</v>
      </c>
      <c r="Q49" s="69">
        <v>42</v>
      </c>
      <c r="R49" s="69">
        <v>101.971</v>
      </c>
      <c r="S49" s="69">
        <v>368.00880000000001</v>
      </c>
      <c r="T49" s="69">
        <v>814.7328</v>
      </c>
      <c r="U49" s="69">
        <v>13340.74</v>
      </c>
      <c r="V49" s="69">
        <v>35.741030280186003</v>
      </c>
      <c r="W49" s="69">
        <v>228.97133668172</v>
      </c>
    </row>
    <row r="50" spans="2:23">
      <c r="B50" s="67">
        <v>48</v>
      </c>
      <c r="C50" s="67" t="s">
        <v>370</v>
      </c>
      <c r="D50" s="67" t="s">
        <v>1615</v>
      </c>
      <c r="E50" s="67">
        <v>1</v>
      </c>
      <c r="F50" s="70">
        <v>1.25642346496463E-5</v>
      </c>
      <c r="G50" s="67">
        <v>76951</v>
      </c>
      <c r="H50" s="70">
        <v>0.96683042052493395</v>
      </c>
      <c r="I50" s="69">
        <v>0</v>
      </c>
      <c r="J50" s="69">
        <v>0</v>
      </c>
      <c r="K50" s="69">
        <v>0</v>
      </c>
      <c r="L50" s="69">
        <v>0</v>
      </c>
      <c r="M50" s="69">
        <v>0</v>
      </c>
      <c r="N50" s="69">
        <v>0</v>
      </c>
      <c r="O50" s="69">
        <v>0</v>
      </c>
      <c r="P50" s="69">
        <v>0</v>
      </c>
      <c r="Q50" s="69">
        <v>0</v>
      </c>
      <c r="R50" s="69">
        <v>0</v>
      </c>
      <c r="S50" s="69">
        <v>783.08320000000003</v>
      </c>
      <c r="T50" s="69">
        <v>2961.9252999999999</v>
      </c>
      <c r="U50" s="69">
        <v>36677.47</v>
      </c>
      <c r="V50" s="69">
        <v>90.362837165473096</v>
      </c>
      <c r="W50" s="69">
        <v>842.30762910316901</v>
      </c>
    </row>
    <row r="51" spans="2:23">
      <c r="B51" s="67">
        <v>49</v>
      </c>
      <c r="C51" s="67" t="s">
        <v>371</v>
      </c>
      <c r="D51" s="67" t="s">
        <v>1615</v>
      </c>
      <c r="E51" s="67">
        <v>1</v>
      </c>
      <c r="F51" s="70">
        <v>1.25642346496463E-5</v>
      </c>
      <c r="G51" s="67">
        <v>15</v>
      </c>
      <c r="H51" s="70">
        <v>1.88463519744695E-4</v>
      </c>
      <c r="I51" s="69">
        <v>0</v>
      </c>
      <c r="J51" s="69">
        <v>50.908900000000003</v>
      </c>
      <c r="K51" s="69">
        <v>66.94</v>
      </c>
      <c r="L51" s="69">
        <v>103.9145</v>
      </c>
      <c r="M51" s="69">
        <v>145.93</v>
      </c>
      <c r="N51" s="69">
        <v>271.36</v>
      </c>
      <c r="O51" s="69">
        <v>540.19500000000005</v>
      </c>
      <c r="P51" s="69">
        <v>1141.0925</v>
      </c>
      <c r="Q51" s="69">
        <v>2289.067</v>
      </c>
      <c r="R51" s="69">
        <v>3566.9769999999999</v>
      </c>
      <c r="S51" s="69">
        <v>6048.2072000000098</v>
      </c>
      <c r="T51" s="69">
        <v>8983.2045000000107</v>
      </c>
      <c r="U51" s="69">
        <v>277490.19</v>
      </c>
      <c r="V51" s="69">
        <v>1096.9391517778599</v>
      </c>
      <c r="W51" s="69">
        <v>2578.0805580787801</v>
      </c>
    </row>
    <row r="52" spans="2:23">
      <c r="B52" s="67">
        <v>50</v>
      </c>
      <c r="C52" s="67" t="s">
        <v>372</v>
      </c>
      <c r="D52" s="67" t="s">
        <v>1615</v>
      </c>
      <c r="E52" s="67">
        <v>1</v>
      </c>
      <c r="F52" s="70">
        <v>1.25642346496463E-5</v>
      </c>
      <c r="G52" s="67">
        <v>48482</v>
      </c>
      <c r="H52" s="70">
        <v>0.60913922428415301</v>
      </c>
      <c r="I52" s="69">
        <v>0</v>
      </c>
      <c r="J52" s="69">
        <v>0</v>
      </c>
      <c r="K52" s="69">
        <v>0</v>
      </c>
      <c r="L52" s="69">
        <v>0</v>
      </c>
      <c r="M52" s="69">
        <v>0</v>
      </c>
      <c r="N52" s="69">
        <v>0</v>
      </c>
      <c r="O52" s="69">
        <v>0</v>
      </c>
      <c r="P52" s="69">
        <v>131.57249999999999</v>
      </c>
      <c r="Q52" s="69">
        <v>614.26300000000003</v>
      </c>
      <c r="R52" s="69">
        <v>1321.0454999999999</v>
      </c>
      <c r="S52" s="69">
        <v>3215.1280000000002</v>
      </c>
      <c r="T52" s="69">
        <v>5797.9531999999999</v>
      </c>
      <c r="U52" s="69">
        <v>181256.2</v>
      </c>
      <c r="V52" s="69">
        <v>345.77243472798102</v>
      </c>
      <c r="W52" s="69">
        <v>2061.2235055920601</v>
      </c>
    </row>
    <row r="53" spans="2:23">
      <c r="B53" s="67">
        <v>51</v>
      </c>
      <c r="C53" s="67" t="s">
        <v>373</v>
      </c>
      <c r="D53" s="67" t="s">
        <v>1615</v>
      </c>
      <c r="E53" s="67">
        <v>1</v>
      </c>
      <c r="F53" s="70">
        <v>1.25642346496463E-5</v>
      </c>
      <c r="G53" s="67">
        <v>72139</v>
      </c>
      <c r="H53" s="70">
        <v>0.90637132339083604</v>
      </c>
      <c r="I53" s="69">
        <v>0</v>
      </c>
      <c r="J53" s="69">
        <v>0</v>
      </c>
      <c r="K53" s="69">
        <v>0</v>
      </c>
      <c r="L53" s="69">
        <v>0</v>
      </c>
      <c r="M53" s="69">
        <v>0</v>
      </c>
      <c r="N53" s="69">
        <v>0</v>
      </c>
      <c r="O53" s="69">
        <v>0</v>
      </c>
      <c r="P53" s="69">
        <v>0</v>
      </c>
      <c r="Q53" s="69">
        <v>0</v>
      </c>
      <c r="R53" s="69">
        <v>1044.9435000000001</v>
      </c>
      <c r="S53" s="69">
        <v>4511.1198000000004</v>
      </c>
      <c r="T53" s="69">
        <v>9439.2312000000002</v>
      </c>
      <c r="U53" s="69">
        <v>466614.14</v>
      </c>
      <c r="V53" s="69">
        <v>396.35523897474599</v>
      </c>
      <c r="W53" s="69">
        <v>3839.60901414004</v>
      </c>
    </row>
    <row r="54" spans="2:23">
      <c r="B54" s="67">
        <v>52</v>
      </c>
      <c r="C54" s="67" t="s">
        <v>374</v>
      </c>
      <c r="D54" s="67" t="s">
        <v>1615</v>
      </c>
      <c r="E54" s="67">
        <v>1</v>
      </c>
      <c r="F54" s="70">
        <v>1.25642346496463E-5</v>
      </c>
      <c r="G54" s="67">
        <v>66925</v>
      </c>
      <c r="H54" s="70">
        <v>0.84086140392758002</v>
      </c>
      <c r="I54" s="69">
        <v>0</v>
      </c>
      <c r="J54" s="69">
        <v>0</v>
      </c>
      <c r="K54" s="69">
        <v>0</v>
      </c>
      <c r="L54" s="69">
        <v>0</v>
      </c>
      <c r="M54" s="69">
        <v>0</v>
      </c>
      <c r="N54" s="69">
        <v>0</v>
      </c>
      <c r="O54" s="69">
        <v>0</v>
      </c>
      <c r="P54" s="69">
        <v>0</v>
      </c>
      <c r="Q54" s="69">
        <v>803.56500000000096</v>
      </c>
      <c r="R54" s="69">
        <v>4553.0519999999997</v>
      </c>
      <c r="S54" s="69">
        <v>10668.9948</v>
      </c>
      <c r="T54" s="69">
        <v>15327.7726</v>
      </c>
      <c r="U54" s="69">
        <v>266780.56</v>
      </c>
      <c r="V54" s="69">
        <v>727.92980902123395</v>
      </c>
      <c r="W54" s="69">
        <v>3708.8555794500198</v>
      </c>
    </row>
    <row r="55" spans="2:23">
      <c r="B55" s="67">
        <v>53</v>
      </c>
      <c r="C55" s="67" t="s">
        <v>375</v>
      </c>
      <c r="D55" s="67" t="s">
        <v>1615</v>
      </c>
      <c r="E55" s="67">
        <v>1</v>
      </c>
      <c r="F55" s="70">
        <v>1.25642346496463E-5</v>
      </c>
      <c r="G55" s="67">
        <v>72814</v>
      </c>
      <c r="H55" s="70">
        <v>0.91485218177934702</v>
      </c>
      <c r="I55" s="69">
        <v>0</v>
      </c>
      <c r="J55" s="69">
        <v>0</v>
      </c>
      <c r="K55" s="69">
        <v>0</v>
      </c>
      <c r="L55" s="69">
        <v>0</v>
      </c>
      <c r="M55" s="69">
        <v>0</v>
      </c>
      <c r="N55" s="69">
        <v>0</v>
      </c>
      <c r="O55" s="69">
        <v>0</v>
      </c>
      <c r="P55" s="69">
        <v>0</v>
      </c>
      <c r="Q55" s="69">
        <v>0</v>
      </c>
      <c r="R55" s="69">
        <v>167.876000000001</v>
      </c>
      <c r="S55" s="69">
        <v>654.01599999999996</v>
      </c>
      <c r="T55" s="69">
        <v>1133.9532999999999</v>
      </c>
      <c r="U55" s="69">
        <v>31992.87</v>
      </c>
      <c r="V55" s="69">
        <v>46.4159401934916</v>
      </c>
      <c r="W55" s="69">
        <v>362.28844416225002</v>
      </c>
    </row>
    <row r="56" spans="2:23">
      <c r="B56" s="67">
        <v>54</v>
      </c>
      <c r="C56" s="67" t="s">
        <v>376</v>
      </c>
      <c r="D56" s="67" t="s">
        <v>1615</v>
      </c>
      <c r="E56" s="67">
        <v>1</v>
      </c>
      <c r="F56" s="70">
        <v>1.25642346496463E-5</v>
      </c>
      <c r="G56" s="67">
        <v>71576</v>
      </c>
      <c r="H56" s="70">
        <v>0.89929765928308503</v>
      </c>
      <c r="I56" s="69">
        <v>0</v>
      </c>
      <c r="J56" s="69">
        <v>0</v>
      </c>
      <c r="K56" s="69">
        <v>0</v>
      </c>
      <c r="L56" s="69">
        <v>0</v>
      </c>
      <c r="M56" s="69">
        <v>0</v>
      </c>
      <c r="N56" s="69">
        <v>0</v>
      </c>
      <c r="O56" s="69">
        <v>0</v>
      </c>
      <c r="P56" s="69">
        <v>0</v>
      </c>
      <c r="Q56" s="69">
        <v>1</v>
      </c>
      <c r="R56" s="69">
        <v>41</v>
      </c>
      <c r="S56" s="69">
        <v>166.17500000000101</v>
      </c>
      <c r="T56" s="69">
        <v>353.03629999999998</v>
      </c>
      <c r="U56" s="69">
        <v>3659.25</v>
      </c>
      <c r="V56" s="69">
        <v>13.386384470410899</v>
      </c>
      <c r="W56" s="69">
        <v>91.825725654825504</v>
      </c>
    </row>
    <row r="57" spans="2:23">
      <c r="B57" s="67">
        <v>55</v>
      </c>
      <c r="C57" s="67" t="s">
        <v>377</v>
      </c>
      <c r="D57" s="67" t="s">
        <v>1615</v>
      </c>
      <c r="E57" s="67">
        <v>1</v>
      </c>
      <c r="F57" s="70">
        <v>1.25642346496463E-5</v>
      </c>
      <c r="G57" s="67">
        <v>75154</v>
      </c>
      <c r="H57" s="70">
        <v>0.94425249085951901</v>
      </c>
      <c r="I57" s="69">
        <v>0</v>
      </c>
      <c r="J57" s="69">
        <v>0</v>
      </c>
      <c r="K57" s="69">
        <v>0</v>
      </c>
      <c r="L57" s="69">
        <v>0</v>
      </c>
      <c r="M57" s="69">
        <v>0</v>
      </c>
      <c r="N57" s="69">
        <v>0</v>
      </c>
      <c r="O57" s="69">
        <v>0</v>
      </c>
      <c r="P57" s="69">
        <v>0</v>
      </c>
      <c r="Q57" s="69">
        <v>0</v>
      </c>
      <c r="R57" s="69">
        <v>135.408500000001</v>
      </c>
      <c r="S57" s="69">
        <v>2405.9068000000002</v>
      </c>
      <c r="T57" s="69">
        <v>4573.2060000000001</v>
      </c>
      <c r="U57" s="69">
        <v>39588.43</v>
      </c>
      <c r="V57" s="69">
        <v>145.405696444277</v>
      </c>
      <c r="W57" s="69">
        <v>981.935795324266</v>
      </c>
    </row>
    <row r="58" spans="2:23">
      <c r="B58" s="67">
        <v>56</v>
      </c>
      <c r="C58" s="67" t="s">
        <v>378</v>
      </c>
      <c r="D58" s="67" t="s">
        <v>1615</v>
      </c>
      <c r="E58" s="67">
        <v>1</v>
      </c>
      <c r="F58" s="70">
        <v>1.25642346496463E-5</v>
      </c>
      <c r="G58" s="67">
        <v>59934</v>
      </c>
      <c r="H58" s="70">
        <v>0.75302483949190202</v>
      </c>
      <c r="I58" s="69">
        <v>0</v>
      </c>
      <c r="J58" s="69">
        <v>0</v>
      </c>
      <c r="K58" s="69">
        <v>0</v>
      </c>
      <c r="L58" s="69">
        <v>0</v>
      </c>
      <c r="M58" s="69">
        <v>0</v>
      </c>
      <c r="N58" s="69">
        <v>0</v>
      </c>
      <c r="O58" s="69">
        <v>0</v>
      </c>
      <c r="P58" s="69">
        <v>0</v>
      </c>
      <c r="Q58" s="69">
        <v>1772.3779999999999</v>
      </c>
      <c r="R58" s="69">
        <v>6138.674</v>
      </c>
      <c r="S58" s="69">
        <v>12892.9354</v>
      </c>
      <c r="T58" s="69">
        <v>18526.154500000001</v>
      </c>
      <c r="U58" s="69">
        <v>466614.14</v>
      </c>
      <c r="V58" s="69">
        <v>1031.7090631988899</v>
      </c>
      <c r="W58" s="69">
        <v>5210.8354231705898</v>
      </c>
    </row>
    <row r="59" spans="2:23">
      <c r="B59" s="67">
        <v>57</v>
      </c>
      <c r="C59" s="67" t="s">
        <v>379</v>
      </c>
      <c r="D59" s="67" t="s">
        <v>1615</v>
      </c>
      <c r="E59" s="67">
        <v>1</v>
      </c>
      <c r="F59" s="70">
        <v>1.25642346496463E-5</v>
      </c>
      <c r="G59" s="67">
        <v>71630</v>
      </c>
      <c r="H59" s="70">
        <v>0.89997612795416604</v>
      </c>
      <c r="I59" s="69">
        <v>0</v>
      </c>
      <c r="J59" s="69">
        <v>0</v>
      </c>
      <c r="K59" s="69">
        <v>0</v>
      </c>
      <c r="L59" s="69">
        <v>0</v>
      </c>
      <c r="M59" s="69">
        <v>0</v>
      </c>
      <c r="N59" s="69">
        <v>0</v>
      </c>
      <c r="O59" s="69">
        <v>0</v>
      </c>
      <c r="P59" s="69">
        <v>0</v>
      </c>
      <c r="Q59" s="69">
        <v>0.01</v>
      </c>
      <c r="R59" s="69">
        <v>1210.2885000000001</v>
      </c>
      <c r="S59" s="69">
        <v>5165.8880000000199</v>
      </c>
      <c r="T59" s="69">
        <v>10451.019700000001</v>
      </c>
      <c r="U59" s="69">
        <v>466614.14</v>
      </c>
      <c r="V59" s="69">
        <v>442.94519009925898</v>
      </c>
      <c r="W59" s="69">
        <v>4222.0886387439696</v>
      </c>
    </row>
    <row r="60" spans="2:23">
      <c r="B60" s="67">
        <v>58</v>
      </c>
      <c r="C60" s="67" t="s">
        <v>380</v>
      </c>
      <c r="D60" s="67" t="s">
        <v>1615</v>
      </c>
      <c r="E60" s="67">
        <v>1</v>
      </c>
      <c r="F60" s="70">
        <v>1.25642346496463E-5</v>
      </c>
      <c r="G60" s="67">
        <v>66757</v>
      </c>
      <c r="H60" s="70">
        <v>0.83875061250643901</v>
      </c>
      <c r="I60" s="69">
        <v>0</v>
      </c>
      <c r="J60" s="69">
        <v>0</v>
      </c>
      <c r="K60" s="69">
        <v>0</v>
      </c>
      <c r="L60" s="69">
        <v>0</v>
      </c>
      <c r="M60" s="69">
        <v>0</v>
      </c>
      <c r="N60" s="69">
        <v>0</v>
      </c>
      <c r="O60" s="69">
        <v>0</v>
      </c>
      <c r="P60" s="69">
        <v>0</v>
      </c>
      <c r="Q60" s="69">
        <v>838.26500000000306</v>
      </c>
      <c r="R60" s="69">
        <v>4677.8739999999998</v>
      </c>
      <c r="S60" s="69">
        <v>10860.956</v>
      </c>
      <c r="T60" s="69">
        <v>15587.5386</v>
      </c>
      <c r="U60" s="69">
        <v>312403.44</v>
      </c>
      <c r="V60" s="69">
        <v>758.32633546928002</v>
      </c>
      <c r="W60" s="69">
        <v>4145.9777786530103</v>
      </c>
    </row>
    <row r="61" spans="2:23">
      <c r="B61" s="67">
        <v>59</v>
      </c>
      <c r="C61" s="67" t="s">
        <v>381</v>
      </c>
      <c r="D61" s="67" t="s">
        <v>1615</v>
      </c>
      <c r="E61" s="67">
        <v>1</v>
      </c>
      <c r="F61" s="70">
        <v>1.25642346496463E-5</v>
      </c>
      <c r="G61" s="67">
        <v>72798</v>
      </c>
      <c r="H61" s="70">
        <v>0.91465115402495301</v>
      </c>
      <c r="I61" s="69">
        <v>0</v>
      </c>
      <c r="J61" s="69">
        <v>0</v>
      </c>
      <c r="K61" s="69">
        <v>0</v>
      </c>
      <c r="L61" s="69">
        <v>0</v>
      </c>
      <c r="M61" s="69">
        <v>0</v>
      </c>
      <c r="N61" s="69">
        <v>0</v>
      </c>
      <c r="O61" s="69">
        <v>0</v>
      </c>
      <c r="P61" s="69">
        <v>0</v>
      </c>
      <c r="Q61" s="69">
        <v>0</v>
      </c>
      <c r="R61" s="69">
        <v>169.011</v>
      </c>
      <c r="S61" s="69">
        <v>655.87519999999995</v>
      </c>
      <c r="T61" s="69">
        <v>1138.1728000000001</v>
      </c>
      <c r="U61" s="69">
        <v>31992.87</v>
      </c>
      <c r="V61" s="69">
        <v>46.636187335092302</v>
      </c>
      <c r="W61" s="69">
        <v>362.99887497074502</v>
      </c>
    </row>
    <row r="62" spans="2:23">
      <c r="B62" s="67">
        <v>60</v>
      </c>
      <c r="C62" s="67" t="s">
        <v>382</v>
      </c>
      <c r="D62" s="67" t="s">
        <v>1615</v>
      </c>
      <c r="E62" s="67">
        <v>1</v>
      </c>
      <c r="F62" s="70">
        <v>1.25642346496463E-5</v>
      </c>
      <c r="G62" s="67">
        <v>79590</v>
      </c>
      <c r="H62" s="70">
        <v>0.99998743576534999</v>
      </c>
      <c r="I62" s="69">
        <v>0</v>
      </c>
      <c r="J62" s="69">
        <v>0</v>
      </c>
      <c r="K62" s="69">
        <v>0</v>
      </c>
      <c r="L62" s="69">
        <v>0</v>
      </c>
      <c r="M62" s="69">
        <v>0</v>
      </c>
      <c r="N62" s="69">
        <v>0</v>
      </c>
      <c r="O62" s="69">
        <v>0</v>
      </c>
      <c r="P62" s="69">
        <v>0</v>
      </c>
      <c r="Q62" s="69">
        <v>0</v>
      </c>
      <c r="R62" s="69">
        <v>0</v>
      </c>
      <c r="S62" s="69">
        <v>0</v>
      </c>
      <c r="T62" s="69">
        <v>0</v>
      </c>
      <c r="U62" s="69">
        <v>0</v>
      </c>
      <c r="V62" s="69">
        <v>0</v>
      </c>
      <c r="W62" s="69">
        <v>0</v>
      </c>
    </row>
    <row r="63" spans="2:23">
      <c r="B63" s="67">
        <v>61</v>
      </c>
      <c r="C63" s="67" t="s">
        <v>383</v>
      </c>
      <c r="D63" s="67" t="s">
        <v>1615</v>
      </c>
      <c r="E63" s="67">
        <v>1</v>
      </c>
      <c r="F63" s="70">
        <v>1.25642346496463E-5</v>
      </c>
      <c r="G63" s="67">
        <v>75149</v>
      </c>
      <c r="H63" s="70">
        <v>0.94418966968627105</v>
      </c>
      <c r="I63" s="69">
        <v>0</v>
      </c>
      <c r="J63" s="69">
        <v>0</v>
      </c>
      <c r="K63" s="69">
        <v>0</v>
      </c>
      <c r="L63" s="69">
        <v>0</v>
      </c>
      <c r="M63" s="69">
        <v>0</v>
      </c>
      <c r="N63" s="69">
        <v>0</v>
      </c>
      <c r="O63" s="69">
        <v>0</v>
      </c>
      <c r="P63" s="69">
        <v>0</v>
      </c>
      <c r="Q63" s="69">
        <v>0</v>
      </c>
      <c r="R63" s="69">
        <v>139.74550000000599</v>
      </c>
      <c r="S63" s="69">
        <v>2413.6201999999998</v>
      </c>
      <c r="T63" s="69">
        <v>4579.6419999999998</v>
      </c>
      <c r="U63" s="69">
        <v>39588.43</v>
      </c>
      <c r="V63" s="69">
        <v>145.77631725091101</v>
      </c>
      <c r="W63" s="69">
        <v>983.27424038610798</v>
      </c>
    </row>
    <row r="64" spans="2:23">
      <c r="B64" s="67">
        <v>62</v>
      </c>
      <c r="C64" s="67" t="s">
        <v>384</v>
      </c>
      <c r="D64" s="67" t="s">
        <v>1615</v>
      </c>
      <c r="E64" s="67">
        <v>1</v>
      </c>
      <c r="F64" s="70">
        <v>1.25642346496463E-5</v>
      </c>
      <c r="G64" s="67">
        <v>55991</v>
      </c>
      <c r="H64" s="70">
        <v>0.70348406226834703</v>
      </c>
      <c r="I64" s="69">
        <v>0</v>
      </c>
      <c r="J64" s="69">
        <v>0</v>
      </c>
      <c r="K64" s="69">
        <v>0</v>
      </c>
      <c r="L64" s="69">
        <v>0</v>
      </c>
      <c r="M64" s="69">
        <v>0</v>
      </c>
      <c r="N64" s="69">
        <v>0</v>
      </c>
      <c r="O64" s="69">
        <v>0</v>
      </c>
      <c r="P64" s="69">
        <v>58.645000000000003</v>
      </c>
      <c r="Q64" s="69">
        <v>2162.9410000000098</v>
      </c>
      <c r="R64" s="69">
        <v>6723.0079999999998</v>
      </c>
      <c r="S64" s="69">
        <v>13535.471</v>
      </c>
      <c r="T64" s="69">
        <v>19716.9139</v>
      </c>
      <c r="U64" s="69">
        <v>466614.14</v>
      </c>
      <c r="V64" s="69">
        <v>1145.12788516145</v>
      </c>
      <c r="W64" s="69">
        <v>5810.4495382059504</v>
      </c>
    </row>
    <row r="65" spans="2:23">
      <c r="B65" s="67">
        <v>63</v>
      </c>
      <c r="C65" s="67" t="s">
        <v>385</v>
      </c>
      <c r="D65" s="67" t="s">
        <v>1615</v>
      </c>
      <c r="E65" s="67">
        <v>1</v>
      </c>
      <c r="F65" s="70">
        <v>1.25642346496463E-5</v>
      </c>
      <c r="G65" s="67">
        <v>48484</v>
      </c>
      <c r="H65" s="70">
        <v>0.60916435275345204</v>
      </c>
      <c r="I65" s="69">
        <v>0</v>
      </c>
      <c r="J65" s="69">
        <v>0</v>
      </c>
      <c r="K65" s="69">
        <v>0</v>
      </c>
      <c r="L65" s="69">
        <v>0</v>
      </c>
      <c r="M65" s="69">
        <v>0</v>
      </c>
      <c r="N65" s="69">
        <v>0</v>
      </c>
      <c r="O65" s="69">
        <v>0</v>
      </c>
      <c r="P65" s="69">
        <v>2190</v>
      </c>
      <c r="Q65" s="69">
        <v>8700</v>
      </c>
      <c r="R65" s="69">
        <v>16322.75</v>
      </c>
      <c r="S65" s="69">
        <v>30600.081399999999</v>
      </c>
      <c r="T65" s="69">
        <v>44800</v>
      </c>
      <c r="U65" s="69">
        <v>387344.7</v>
      </c>
      <c r="V65" s="69">
        <v>3155.7950092976498</v>
      </c>
      <c r="W65" s="69">
        <v>9222.5289167945903</v>
      </c>
    </row>
    <row r="66" spans="2:23">
      <c r="B66" s="67">
        <v>64</v>
      </c>
      <c r="C66" s="67" t="s">
        <v>386</v>
      </c>
      <c r="D66" s="67" t="s">
        <v>1615</v>
      </c>
      <c r="E66" s="67">
        <v>1</v>
      </c>
      <c r="F66" s="70">
        <v>1.25642346496463E-5</v>
      </c>
      <c r="G66" s="67">
        <v>56268</v>
      </c>
      <c r="H66" s="70">
        <v>0.70696435526629897</v>
      </c>
      <c r="I66" s="69">
        <v>0</v>
      </c>
      <c r="J66" s="69">
        <v>0</v>
      </c>
      <c r="K66" s="69">
        <v>0</v>
      </c>
      <c r="L66" s="69">
        <v>0</v>
      </c>
      <c r="M66" s="69">
        <v>0</v>
      </c>
      <c r="N66" s="69">
        <v>0</v>
      </c>
      <c r="O66" s="69">
        <v>0</v>
      </c>
      <c r="P66" s="69">
        <v>23.96</v>
      </c>
      <c r="Q66" s="69">
        <v>567.75000000000102</v>
      </c>
      <c r="R66" s="69">
        <v>1385.394</v>
      </c>
      <c r="S66" s="69">
        <v>3198.1435999999999</v>
      </c>
      <c r="T66" s="69">
        <v>5249.6957000000002</v>
      </c>
      <c r="U66" s="69">
        <v>53105.39</v>
      </c>
      <c r="V66" s="69">
        <v>285.69497537379101</v>
      </c>
      <c r="W66" s="69">
        <v>1371.24575714253</v>
      </c>
    </row>
    <row r="67" spans="2:23">
      <c r="B67" s="67">
        <v>65</v>
      </c>
      <c r="C67" s="67" t="s">
        <v>387</v>
      </c>
      <c r="D67" s="67" t="s">
        <v>1615</v>
      </c>
      <c r="E67" s="67">
        <v>1</v>
      </c>
      <c r="F67" s="70">
        <v>1.25642346496463E-5</v>
      </c>
      <c r="G67" s="67">
        <v>52586</v>
      </c>
      <c r="H67" s="70">
        <v>0.66070284328630102</v>
      </c>
      <c r="I67" s="69">
        <v>0</v>
      </c>
      <c r="J67" s="69">
        <v>0</v>
      </c>
      <c r="K67" s="69">
        <v>0</v>
      </c>
      <c r="L67" s="69">
        <v>0</v>
      </c>
      <c r="M67" s="69">
        <v>0</v>
      </c>
      <c r="N67" s="69">
        <v>0</v>
      </c>
      <c r="O67" s="69">
        <v>0</v>
      </c>
      <c r="P67" s="69">
        <v>1</v>
      </c>
      <c r="Q67" s="69">
        <v>2</v>
      </c>
      <c r="R67" s="69">
        <v>3</v>
      </c>
      <c r="S67" s="69">
        <v>4</v>
      </c>
      <c r="T67" s="69">
        <v>5</v>
      </c>
      <c r="U67" s="69">
        <v>13</v>
      </c>
      <c r="V67" s="69">
        <v>0.59071491393391096</v>
      </c>
      <c r="W67" s="69">
        <v>1.04494806080408</v>
      </c>
    </row>
    <row r="68" spans="2:23">
      <c r="B68" s="67">
        <v>66</v>
      </c>
      <c r="C68" s="67" t="s">
        <v>388</v>
      </c>
      <c r="D68" s="67" t="s">
        <v>1615</v>
      </c>
      <c r="E68" s="67">
        <v>1</v>
      </c>
      <c r="F68" s="70">
        <v>1.25642346496463E-5</v>
      </c>
      <c r="G68" s="67">
        <v>48484</v>
      </c>
      <c r="H68" s="70">
        <v>0.60916435275345204</v>
      </c>
      <c r="I68" s="69">
        <v>0</v>
      </c>
      <c r="J68" s="69">
        <v>0</v>
      </c>
      <c r="K68" s="69">
        <v>0</v>
      </c>
      <c r="L68" s="69">
        <v>0</v>
      </c>
      <c r="M68" s="69">
        <v>0</v>
      </c>
      <c r="N68" s="69">
        <v>0</v>
      </c>
      <c r="O68" s="69">
        <v>0</v>
      </c>
      <c r="P68" s="69">
        <v>1766.8525</v>
      </c>
      <c r="Q68" s="69">
        <v>5180.1990000000096</v>
      </c>
      <c r="R68" s="69">
        <v>9000</v>
      </c>
      <c r="S68" s="69">
        <v>15700</v>
      </c>
      <c r="T68" s="69">
        <v>20050.5357</v>
      </c>
      <c r="U68" s="69">
        <v>200000</v>
      </c>
      <c r="V68" s="69">
        <v>1774.1173799472299</v>
      </c>
      <c r="W68" s="69">
        <v>4231.3316308778603</v>
      </c>
    </row>
    <row r="69" spans="2:23">
      <c r="B69" s="67">
        <v>67</v>
      </c>
      <c r="C69" s="67" t="s">
        <v>389</v>
      </c>
      <c r="D69" s="67" t="s">
        <v>1615</v>
      </c>
      <c r="E69" s="67">
        <v>1</v>
      </c>
      <c r="F69" s="70">
        <v>1.25642346496463E-5</v>
      </c>
      <c r="G69" s="67">
        <v>0</v>
      </c>
      <c r="H69" s="70">
        <v>0</v>
      </c>
      <c r="I69" s="69">
        <v>1</v>
      </c>
      <c r="J69" s="69">
        <v>1</v>
      </c>
      <c r="K69" s="69">
        <v>1</v>
      </c>
      <c r="L69" s="69">
        <v>1</v>
      </c>
      <c r="M69" s="69">
        <v>1</v>
      </c>
      <c r="N69" s="69">
        <v>2</v>
      </c>
      <c r="O69" s="69">
        <v>3</v>
      </c>
      <c r="P69" s="69">
        <v>4</v>
      </c>
      <c r="Q69" s="69">
        <v>6</v>
      </c>
      <c r="R69" s="69">
        <v>8</v>
      </c>
      <c r="S69" s="69">
        <v>10</v>
      </c>
      <c r="T69" s="69">
        <v>12</v>
      </c>
      <c r="U69" s="69">
        <v>76</v>
      </c>
      <c r="V69" s="69">
        <v>3.2662646061062901</v>
      </c>
      <c r="W69" s="69">
        <v>2.5020699580352002</v>
      </c>
    </row>
    <row r="70" spans="2:23">
      <c r="B70" s="67">
        <v>68</v>
      </c>
      <c r="C70" s="67" t="s">
        <v>390</v>
      </c>
      <c r="D70" s="67" t="s">
        <v>1615</v>
      </c>
      <c r="E70" s="67">
        <v>1</v>
      </c>
      <c r="F70" s="70">
        <v>1.25642346496463E-5</v>
      </c>
      <c r="G70" s="67">
        <v>0</v>
      </c>
      <c r="H70" s="70">
        <v>0</v>
      </c>
      <c r="I70" s="69">
        <v>0.18</v>
      </c>
      <c r="J70" s="69">
        <v>172.6979</v>
      </c>
      <c r="K70" s="69">
        <v>250.3202</v>
      </c>
      <c r="L70" s="69">
        <v>400.44150000000002</v>
      </c>
      <c r="M70" s="69">
        <v>595.79200000000003</v>
      </c>
      <c r="N70" s="69">
        <v>1252.0025000000001</v>
      </c>
      <c r="O70" s="69">
        <v>2810.6350000000002</v>
      </c>
      <c r="P70" s="69">
        <v>5791.2124999999996</v>
      </c>
      <c r="Q70" s="69">
        <v>10839.251</v>
      </c>
      <c r="R70" s="69">
        <v>15692.0105</v>
      </c>
      <c r="S70" s="69">
        <v>23992.995599999998</v>
      </c>
      <c r="T70" s="69">
        <v>31696.941299999999</v>
      </c>
      <c r="U70" s="69">
        <v>254743.98</v>
      </c>
      <c r="V70" s="69">
        <v>4820.8940913431297</v>
      </c>
      <c r="W70" s="69">
        <v>6673.5398578610302</v>
      </c>
    </row>
    <row r="71" spans="2:23">
      <c r="B71" s="67">
        <v>69</v>
      </c>
      <c r="C71" s="67" t="s">
        <v>391</v>
      </c>
      <c r="D71" s="67" t="s">
        <v>1615</v>
      </c>
      <c r="E71" s="67">
        <v>1</v>
      </c>
      <c r="F71" s="70">
        <v>1.25642346496463E-5</v>
      </c>
      <c r="G71" s="67">
        <v>1</v>
      </c>
      <c r="H71" s="70">
        <v>1.25642346496463E-5</v>
      </c>
      <c r="I71" s="69">
        <v>0</v>
      </c>
      <c r="J71" s="69">
        <v>500</v>
      </c>
      <c r="K71" s="69">
        <v>600</v>
      </c>
      <c r="L71" s="69">
        <v>1200</v>
      </c>
      <c r="M71" s="69">
        <v>2000</v>
      </c>
      <c r="N71" s="69">
        <v>4000</v>
      </c>
      <c r="O71" s="69">
        <v>9000</v>
      </c>
      <c r="P71" s="69">
        <v>17030.112499999999</v>
      </c>
      <c r="Q71" s="69">
        <v>33000</v>
      </c>
      <c r="R71" s="69">
        <v>55000</v>
      </c>
      <c r="S71" s="69">
        <v>83000</v>
      </c>
      <c r="T71" s="69">
        <v>95000</v>
      </c>
      <c r="U71" s="69">
        <v>2000000</v>
      </c>
      <c r="V71" s="69">
        <v>15048.1927335092</v>
      </c>
      <c r="W71" s="69">
        <v>23684.768683536899</v>
      </c>
    </row>
    <row r="72" spans="2:23">
      <c r="B72" s="67">
        <v>70</v>
      </c>
      <c r="C72" s="67" t="s">
        <v>392</v>
      </c>
      <c r="D72" s="67" t="s">
        <v>1615</v>
      </c>
      <c r="E72" s="67">
        <v>1</v>
      </c>
      <c r="F72" s="70">
        <v>1.25642346496463E-5</v>
      </c>
      <c r="G72" s="67">
        <v>57511</v>
      </c>
      <c r="H72" s="70">
        <v>0.72258169893580904</v>
      </c>
      <c r="I72" s="69">
        <v>0</v>
      </c>
      <c r="J72" s="69">
        <v>0</v>
      </c>
      <c r="K72" s="69">
        <v>0</v>
      </c>
      <c r="L72" s="69">
        <v>0</v>
      </c>
      <c r="M72" s="69">
        <v>0</v>
      </c>
      <c r="N72" s="69">
        <v>0</v>
      </c>
      <c r="O72" s="69">
        <v>0</v>
      </c>
      <c r="P72" s="69">
        <v>1</v>
      </c>
      <c r="Q72" s="69">
        <v>2</v>
      </c>
      <c r="R72" s="69">
        <v>3</v>
      </c>
      <c r="S72" s="69">
        <v>5</v>
      </c>
      <c r="T72" s="69">
        <v>6</v>
      </c>
      <c r="U72" s="69">
        <v>40</v>
      </c>
      <c r="V72" s="69">
        <v>0.57448171880889598</v>
      </c>
      <c r="W72" s="69">
        <v>1.37459339327399</v>
      </c>
    </row>
    <row r="73" spans="2:23">
      <c r="B73" s="67">
        <v>71</v>
      </c>
      <c r="C73" s="67" t="s">
        <v>393</v>
      </c>
      <c r="D73" s="67" t="s">
        <v>1615</v>
      </c>
      <c r="E73" s="67">
        <v>1</v>
      </c>
      <c r="F73" s="70">
        <v>1.25642346496463E-5</v>
      </c>
      <c r="G73" s="67">
        <v>0</v>
      </c>
      <c r="H73" s="70">
        <v>0</v>
      </c>
      <c r="I73" s="69">
        <v>1</v>
      </c>
      <c r="J73" s="69">
        <v>1</v>
      </c>
      <c r="K73" s="69">
        <v>1</v>
      </c>
      <c r="L73" s="69">
        <v>1</v>
      </c>
      <c r="M73" s="69">
        <v>2</v>
      </c>
      <c r="N73" s="69">
        <v>3</v>
      </c>
      <c r="O73" s="69">
        <v>6</v>
      </c>
      <c r="P73" s="69">
        <v>10</v>
      </c>
      <c r="Q73" s="69">
        <v>17</v>
      </c>
      <c r="R73" s="69">
        <v>24</v>
      </c>
      <c r="S73" s="69">
        <v>32</v>
      </c>
      <c r="T73" s="69">
        <v>38</v>
      </c>
      <c r="U73" s="69">
        <v>1194</v>
      </c>
      <c r="V73" s="69">
        <v>8.3923734137454495</v>
      </c>
      <c r="W73" s="69">
        <v>10.015555110123399</v>
      </c>
    </row>
    <row r="74" spans="2:23">
      <c r="B74" s="67">
        <v>72</v>
      </c>
      <c r="C74" s="67" t="s">
        <v>394</v>
      </c>
      <c r="D74" s="67" t="s">
        <v>1615</v>
      </c>
      <c r="E74" s="67">
        <v>1</v>
      </c>
      <c r="F74" s="70">
        <v>1.25642346496463E-5</v>
      </c>
      <c r="G74" s="67">
        <v>23053</v>
      </c>
      <c r="H74" s="70">
        <v>0.28964330137829702</v>
      </c>
      <c r="I74" s="69">
        <v>0</v>
      </c>
      <c r="J74" s="69">
        <v>0</v>
      </c>
      <c r="K74" s="69">
        <v>0</v>
      </c>
      <c r="L74" s="69">
        <v>0</v>
      </c>
      <c r="M74" s="69">
        <v>0</v>
      </c>
      <c r="N74" s="69">
        <v>0</v>
      </c>
      <c r="O74" s="69">
        <v>25</v>
      </c>
      <c r="P74" s="69">
        <v>36</v>
      </c>
      <c r="Q74" s="69">
        <v>36</v>
      </c>
      <c r="R74" s="69">
        <v>36</v>
      </c>
      <c r="S74" s="69">
        <v>36</v>
      </c>
      <c r="T74" s="69">
        <v>36</v>
      </c>
      <c r="U74" s="69">
        <v>36</v>
      </c>
      <c r="V74" s="69">
        <v>20.138484734263098</v>
      </c>
      <c r="W74" s="69">
        <v>16.3612723826819</v>
      </c>
    </row>
    <row r="75" spans="2:23">
      <c r="B75" s="67">
        <v>73</v>
      </c>
      <c r="C75" s="67" t="s">
        <v>395</v>
      </c>
      <c r="D75" s="67" t="s">
        <v>1615</v>
      </c>
      <c r="E75" s="67">
        <v>1</v>
      </c>
      <c r="F75" s="70">
        <v>1.25642346496463E-5</v>
      </c>
      <c r="G75" s="67">
        <v>57261</v>
      </c>
      <c r="H75" s="70">
        <v>0.71944064027339805</v>
      </c>
      <c r="I75" s="69">
        <v>0</v>
      </c>
      <c r="J75" s="69">
        <v>0</v>
      </c>
      <c r="K75" s="69">
        <v>0</v>
      </c>
      <c r="L75" s="69">
        <v>0</v>
      </c>
      <c r="M75" s="69">
        <v>0</v>
      </c>
      <c r="N75" s="69">
        <v>0</v>
      </c>
      <c r="O75" s="69">
        <v>0</v>
      </c>
      <c r="P75" s="69">
        <v>1</v>
      </c>
      <c r="Q75" s="69">
        <v>2</v>
      </c>
      <c r="R75" s="69">
        <v>3</v>
      </c>
      <c r="S75" s="69">
        <v>5</v>
      </c>
      <c r="T75" s="69">
        <v>6</v>
      </c>
      <c r="U75" s="69">
        <v>43</v>
      </c>
      <c r="V75" s="69">
        <v>0.59943460233697698</v>
      </c>
      <c r="W75" s="69">
        <v>1.2927754340847799</v>
      </c>
    </row>
    <row r="76" spans="2:23">
      <c r="B76" s="67">
        <v>74</v>
      </c>
      <c r="C76" s="67" t="s">
        <v>396</v>
      </c>
      <c r="D76" s="67" t="s">
        <v>1615</v>
      </c>
      <c r="E76" s="67">
        <v>1</v>
      </c>
      <c r="F76" s="70">
        <v>1.25642346496463E-5</v>
      </c>
      <c r="G76" s="67">
        <v>54654</v>
      </c>
      <c r="H76" s="70">
        <v>0.68668568054177004</v>
      </c>
      <c r="I76" s="69">
        <v>0</v>
      </c>
      <c r="J76" s="69">
        <v>0</v>
      </c>
      <c r="K76" s="69">
        <v>0</v>
      </c>
      <c r="L76" s="69">
        <v>0</v>
      </c>
      <c r="M76" s="69">
        <v>0</v>
      </c>
      <c r="N76" s="69">
        <v>0</v>
      </c>
      <c r="O76" s="69">
        <v>0</v>
      </c>
      <c r="P76" s="69">
        <v>1</v>
      </c>
      <c r="Q76" s="69">
        <v>2</v>
      </c>
      <c r="R76" s="69">
        <v>4</v>
      </c>
      <c r="S76" s="69">
        <v>5</v>
      </c>
      <c r="T76" s="69">
        <v>6</v>
      </c>
      <c r="U76" s="69">
        <v>44</v>
      </c>
      <c r="V76" s="69">
        <v>0.70386983289357996</v>
      </c>
      <c r="W76" s="69">
        <v>1.4328525674979</v>
      </c>
    </row>
    <row r="77" spans="2:23">
      <c r="B77" s="67">
        <v>75</v>
      </c>
      <c r="C77" s="67" t="s">
        <v>397</v>
      </c>
      <c r="D77" s="67" t="s">
        <v>1615</v>
      </c>
      <c r="E77" s="67">
        <v>1</v>
      </c>
      <c r="F77" s="70">
        <v>1.25642346496463E-5</v>
      </c>
      <c r="G77" s="67">
        <v>48371</v>
      </c>
      <c r="H77" s="70">
        <v>0.60774459423804195</v>
      </c>
      <c r="I77" s="69">
        <v>0</v>
      </c>
      <c r="J77" s="69">
        <v>0</v>
      </c>
      <c r="K77" s="69">
        <v>0</v>
      </c>
      <c r="L77" s="69">
        <v>0</v>
      </c>
      <c r="M77" s="69">
        <v>0</v>
      </c>
      <c r="N77" s="69">
        <v>0</v>
      </c>
      <c r="O77" s="69">
        <v>0</v>
      </c>
      <c r="P77" s="69">
        <v>1</v>
      </c>
      <c r="Q77" s="69">
        <v>3</v>
      </c>
      <c r="R77" s="69">
        <v>5</v>
      </c>
      <c r="S77" s="69">
        <v>7</v>
      </c>
      <c r="T77" s="69">
        <v>8</v>
      </c>
      <c r="U77" s="69">
        <v>70</v>
      </c>
      <c r="V77" s="69">
        <v>1.0090337982158599</v>
      </c>
      <c r="W77" s="69">
        <v>1.8767060813706899</v>
      </c>
    </row>
    <row r="78" spans="2:23">
      <c r="B78" s="67">
        <v>76</v>
      </c>
      <c r="C78" s="67" t="s">
        <v>398</v>
      </c>
      <c r="D78" s="67" t="s">
        <v>1615</v>
      </c>
      <c r="E78" s="67">
        <v>1</v>
      </c>
      <c r="F78" s="70">
        <v>1.25642346496463E-5</v>
      </c>
      <c r="G78" s="67">
        <v>41516</v>
      </c>
      <c r="H78" s="70">
        <v>0.52161676571471605</v>
      </c>
      <c r="I78" s="69">
        <v>0</v>
      </c>
      <c r="J78" s="69">
        <v>0</v>
      </c>
      <c r="K78" s="69">
        <v>0</v>
      </c>
      <c r="L78" s="69">
        <v>0</v>
      </c>
      <c r="M78" s="69">
        <v>0</v>
      </c>
      <c r="N78" s="69">
        <v>0</v>
      </c>
      <c r="O78" s="69">
        <v>0</v>
      </c>
      <c r="P78" s="69">
        <v>2</v>
      </c>
      <c r="Q78" s="69">
        <v>4</v>
      </c>
      <c r="R78" s="69">
        <v>6</v>
      </c>
      <c r="S78" s="69">
        <v>8</v>
      </c>
      <c r="T78" s="69">
        <v>10</v>
      </c>
      <c r="U78" s="69">
        <v>94</v>
      </c>
      <c r="V78" s="69">
        <v>1.36822465133811</v>
      </c>
      <c r="W78" s="69">
        <v>2.3555410842705098</v>
      </c>
    </row>
    <row r="79" spans="2:23">
      <c r="B79" s="67">
        <v>77</v>
      </c>
      <c r="C79" s="67" t="s">
        <v>399</v>
      </c>
      <c r="D79" s="67" t="s">
        <v>1615</v>
      </c>
      <c r="E79" s="67">
        <v>1</v>
      </c>
      <c r="F79" s="70">
        <v>1.25642346496463E-5</v>
      </c>
      <c r="G79" s="67">
        <v>38684</v>
      </c>
      <c r="H79" s="70">
        <v>0.48603485318691803</v>
      </c>
      <c r="I79" s="69">
        <v>0</v>
      </c>
      <c r="J79" s="69">
        <v>0</v>
      </c>
      <c r="K79" s="69">
        <v>0</v>
      </c>
      <c r="L79" s="69">
        <v>0</v>
      </c>
      <c r="M79" s="69">
        <v>0</v>
      </c>
      <c r="N79" s="69">
        <v>0</v>
      </c>
      <c r="O79" s="69">
        <v>1</v>
      </c>
      <c r="P79" s="69">
        <v>2</v>
      </c>
      <c r="Q79" s="69">
        <v>5</v>
      </c>
      <c r="R79" s="69">
        <v>7</v>
      </c>
      <c r="S79" s="69">
        <v>9</v>
      </c>
      <c r="T79" s="69">
        <v>12</v>
      </c>
      <c r="U79" s="69">
        <v>128</v>
      </c>
      <c r="V79" s="69">
        <v>1.56700590526448</v>
      </c>
      <c r="W79" s="69">
        <v>2.6548327200605102</v>
      </c>
    </row>
    <row r="80" spans="2:23">
      <c r="B80" s="67">
        <v>78</v>
      </c>
      <c r="C80" s="67" t="s">
        <v>400</v>
      </c>
      <c r="D80" s="67" t="s">
        <v>1615</v>
      </c>
      <c r="E80" s="67">
        <v>1</v>
      </c>
      <c r="F80" s="70">
        <v>1.25642346496463E-5</v>
      </c>
      <c r="G80" s="67">
        <v>65059</v>
      </c>
      <c r="H80" s="70">
        <v>0.81741654207133996</v>
      </c>
      <c r="I80" s="69">
        <v>0</v>
      </c>
      <c r="J80" s="69">
        <v>0</v>
      </c>
      <c r="K80" s="69">
        <v>0</v>
      </c>
      <c r="L80" s="69">
        <v>0</v>
      </c>
      <c r="M80" s="69">
        <v>0</v>
      </c>
      <c r="N80" s="69">
        <v>0</v>
      </c>
      <c r="O80" s="69">
        <v>0</v>
      </c>
      <c r="P80" s="69">
        <v>0</v>
      </c>
      <c r="Q80" s="69">
        <v>1</v>
      </c>
      <c r="R80" s="69">
        <v>1</v>
      </c>
      <c r="S80" s="69">
        <v>2</v>
      </c>
      <c r="T80" s="69">
        <v>2</v>
      </c>
      <c r="U80" s="69">
        <v>53</v>
      </c>
      <c r="V80" s="69">
        <v>0.218658122879759</v>
      </c>
      <c r="W80" s="69">
        <v>0.59098689507674596</v>
      </c>
    </row>
    <row r="81" spans="2:23">
      <c r="B81" s="67">
        <v>79</v>
      </c>
      <c r="C81" s="67" t="s">
        <v>401</v>
      </c>
      <c r="D81" s="67" t="s">
        <v>1615</v>
      </c>
      <c r="E81" s="67">
        <v>1</v>
      </c>
      <c r="F81" s="70">
        <v>1.25642346496463E-5</v>
      </c>
      <c r="G81" s="67">
        <v>74331</v>
      </c>
      <c r="H81" s="70">
        <v>0.93391212574285998</v>
      </c>
      <c r="I81" s="69">
        <v>0</v>
      </c>
      <c r="J81" s="69">
        <v>0</v>
      </c>
      <c r="K81" s="69">
        <v>0</v>
      </c>
      <c r="L81" s="69">
        <v>0</v>
      </c>
      <c r="M81" s="69">
        <v>0</v>
      </c>
      <c r="N81" s="69">
        <v>0</v>
      </c>
      <c r="O81" s="69">
        <v>0</v>
      </c>
      <c r="P81" s="69">
        <v>0</v>
      </c>
      <c r="Q81" s="69">
        <v>0</v>
      </c>
      <c r="R81" s="69">
        <v>2714.1320000000001</v>
      </c>
      <c r="S81" s="69">
        <v>6794.69740000001</v>
      </c>
      <c r="T81" s="69">
        <v>10756.0077</v>
      </c>
      <c r="U81" s="69">
        <v>233307.07</v>
      </c>
      <c r="V81" s="69">
        <v>463.42239967332603</v>
      </c>
      <c r="W81" s="69">
        <v>3179.99155283146</v>
      </c>
    </row>
    <row r="82" spans="2:23">
      <c r="B82" s="67">
        <v>80</v>
      </c>
      <c r="C82" s="67" t="s">
        <v>402</v>
      </c>
      <c r="D82" s="67" t="s">
        <v>1615</v>
      </c>
      <c r="E82" s="67">
        <v>1</v>
      </c>
      <c r="F82" s="70">
        <v>1.25642346496463E-5</v>
      </c>
      <c r="G82" s="67">
        <v>68860</v>
      </c>
      <c r="H82" s="70">
        <v>0.86517319797464498</v>
      </c>
      <c r="I82" s="69">
        <v>0</v>
      </c>
      <c r="J82" s="69">
        <v>0</v>
      </c>
      <c r="K82" s="69">
        <v>0</v>
      </c>
      <c r="L82" s="69">
        <v>0</v>
      </c>
      <c r="M82" s="69">
        <v>0</v>
      </c>
      <c r="N82" s="69">
        <v>0</v>
      </c>
      <c r="O82" s="69">
        <v>0</v>
      </c>
      <c r="P82" s="69">
        <v>0</v>
      </c>
      <c r="Q82" s="69">
        <v>1042.923</v>
      </c>
      <c r="R82" s="69">
        <v>4509.0879999999997</v>
      </c>
      <c r="S82" s="69">
        <v>10569.841200000001</v>
      </c>
      <c r="T82" s="69">
        <v>16137.6091</v>
      </c>
      <c r="U82" s="69">
        <v>197144.72</v>
      </c>
      <c r="V82" s="69">
        <v>772.19416233195102</v>
      </c>
      <c r="W82" s="69">
        <v>3923.3344084022101</v>
      </c>
    </row>
    <row r="83" spans="2:23">
      <c r="B83" s="67">
        <v>81</v>
      </c>
      <c r="C83" s="67" t="s">
        <v>403</v>
      </c>
      <c r="D83" s="67" t="s">
        <v>1615</v>
      </c>
      <c r="E83" s="67">
        <v>1</v>
      </c>
      <c r="F83" s="70">
        <v>1.25642346496463E-5</v>
      </c>
      <c r="G83" s="67">
        <v>61017</v>
      </c>
      <c r="H83" s="70">
        <v>0.76663190561746897</v>
      </c>
      <c r="I83" s="69">
        <v>0</v>
      </c>
      <c r="J83" s="69">
        <v>0</v>
      </c>
      <c r="K83" s="69">
        <v>0</v>
      </c>
      <c r="L83" s="69">
        <v>0</v>
      </c>
      <c r="M83" s="69">
        <v>0</v>
      </c>
      <c r="N83" s="69">
        <v>0</v>
      </c>
      <c r="O83" s="69">
        <v>0</v>
      </c>
      <c r="P83" s="69">
        <v>0</v>
      </c>
      <c r="Q83" s="69">
        <v>724.22300000000098</v>
      </c>
      <c r="R83" s="69">
        <v>1973.5264999999999</v>
      </c>
      <c r="S83" s="69">
        <v>4464.4031999999997</v>
      </c>
      <c r="T83" s="69">
        <v>7143.3987999999999</v>
      </c>
      <c r="U83" s="69">
        <v>49380.02</v>
      </c>
      <c r="V83" s="69">
        <v>355.58400728734802</v>
      </c>
      <c r="W83" s="69">
        <v>1550.84660134982</v>
      </c>
    </row>
    <row r="84" spans="2:23">
      <c r="B84" s="67">
        <v>82</v>
      </c>
      <c r="C84" s="67" t="s">
        <v>404</v>
      </c>
      <c r="D84" s="67" t="s">
        <v>1615</v>
      </c>
      <c r="E84" s="67">
        <v>1</v>
      </c>
      <c r="F84" s="70">
        <v>1.25642346496463E-5</v>
      </c>
      <c r="G84" s="67">
        <v>74748</v>
      </c>
      <c r="H84" s="70">
        <v>0.93915141159176296</v>
      </c>
      <c r="I84" s="69">
        <v>0</v>
      </c>
      <c r="J84" s="69">
        <v>0</v>
      </c>
      <c r="K84" s="69">
        <v>0</v>
      </c>
      <c r="L84" s="69">
        <v>0</v>
      </c>
      <c r="M84" s="69">
        <v>0</v>
      </c>
      <c r="N84" s="69">
        <v>0</v>
      </c>
      <c r="O84" s="69">
        <v>0</v>
      </c>
      <c r="P84" s="69">
        <v>0</v>
      </c>
      <c r="Q84" s="69">
        <v>0</v>
      </c>
      <c r="R84" s="69">
        <v>22.4</v>
      </c>
      <c r="S84" s="69">
        <v>62.019800000000103</v>
      </c>
      <c r="T84" s="69">
        <v>152.785300000001</v>
      </c>
      <c r="U84" s="69">
        <v>5555.21</v>
      </c>
      <c r="V84" s="69">
        <v>7.2099956024626204</v>
      </c>
      <c r="W84" s="69">
        <v>68.865039938470602</v>
      </c>
    </row>
    <row r="85" spans="2:23">
      <c r="B85" s="67">
        <v>83</v>
      </c>
      <c r="C85" s="67" t="s">
        <v>405</v>
      </c>
      <c r="D85" s="67" t="s">
        <v>1615</v>
      </c>
      <c r="E85" s="67">
        <v>1</v>
      </c>
      <c r="F85" s="70">
        <v>1.25642346496463E-5</v>
      </c>
      <c r="G85" s="67">
        <v>79565</v>
      </c>
      <c r="H85" s="70">
        <v>0.99967332989910895</v>
      </c>
      <c r="I85" s="69">
        <v>0</v>
      </c>
      <c r="J85" s="69">
        <v>0</v>
      </c>
      <c r="K85" s="69">
        <v>0</v>
      </c>
      <c r="L85" s="69">
        <v>0</v>
      </c>
      <c r="M85" s="69">
        <v>0</v>
      </c>
      <c r="N85" s="69">
        <v>0</v>
      </c>
      <c r="O85" s="69">
        <v>0</v>
      </c>
      <c r="P85" s="69">
        <v>0</v>
      </c>
      <c r="Q85" s="69">
        <v>0</v>
      </c>
      <c r="R85" s="69">
        <v>0</v>
      </c>
      <c r="S85" s="69">
        <v>0</v>
      </c>
      <c r="T85" s="69">
        <v>0</v>
      </c>
      <c r="U85" s="69">
        <v>10617.93</v>
      </c>
      <c r="V85" s="69">
        <v>0.59591016459354196</v>
      </c>
      <c r="W85" s="69">
        <v>57.602469607487798</v>
      </c>
    </row>
    <row r="86" spans="2:23">
      <c r="B86" s="67">
        <v>84</v>
      </c>
      <c r="C86" s="67" t="s">
        <v>406</v>
      </c>
      <c r="D86" s="67" t="s">
        <v>1615</v>
      </c>
      <c r="E86" s="67">
        <v>1</v>
      </c>
      <c r="F86" s="70">
        <v>1.25642346496463E-5</v>
      </c>
      <c r="G86" s="67">
        <v>46178</v>
      </c>
      <c r="H86" s="70">
        <v>0.58019122765136799</v>
      </c>
      <c r="I86" s="69">
        <v>0</v>
      </c>
      <c r="J86" s="69">
        <v>0</v>
      </c>
      <c r="K86" s="69">
        <v>0</v>
      </c>
      <c r="L86" s="69">
        <v>0</v>
      </c>
      <c r="M86" s="69">
        <v>0</v>
      </c>
      <c r="N86" s="69">
        <v>0</v>
      </c>
      <c r="O86" s="69">
        <v>0</v>
      </c>
      <c r="P86" s="69">
        <v>1</v>
      </c>
      <c r="Q86" s="69">
        <v>3</v>
      </c>
      <c r="R86" s="69">
        <v>4</v>
      </c>
      <c r="S86" s="69">
        <v>6</v>
      </c>
      <c r="T86" s="69">
        <v>7</v>
      </c>
      <c r="U86" s="69">
        <v>16</v>
      </c>
      <c r="V86" s="69">
        <v>0.95004397537379104</v>
      </c>
      <c r="W86" s="69">
        <v>1.5320577438059499</v>
      </c>
    </row>
    <row r="87" spans="2:23">
      <c r="B87" s="67">
        <v>85</v>
      </c>
      <c r="C87" s="67" t="s">
        <v>407</v>
      </c>
      <c r="D87" s="67" t="s">
        <v>1615</v>
      </c>
      <c r="E87" s="67">
        <v>1</v>
      </c>
      <c r="F87" s="70">
        <v>1.25642346496463E-5</v>
      </c>
      <c r="G87" s="67">
        <v>75434</v>
      </c>
      <c r="H87" s="70">
        <v>0.94777047656141999</v>
      </c>
      <c r="I87" s="69">
        <v>0</v>
      </c>
      <c r="J87" s="69">
        <v>0</v>
      </c>
      <c r="K87" s="69">
        <v>0</v>
      </c>
      <c r="L87" s="69">
        <v>0</v>
      </c>
      <c r="M87" s="69">
        <v>0</v>
      </c>
      <c r="N87" s="69">
        <v>0</v>
      </c>
      <c r="O87" s="69">
        <v>0</v>
      </c>
      <c r="P87" s="69">
        <v>0</v>
      </c>
      <c r="Q87" s="69">
        <v>0</v>
      </c>
      <c r="R87" s="69">
        <v>1</v>
      </c>
      <c r="S87" s="69">
        <v>1</v>
      </c>
      <c r="T87" s="69">
        <v>2</v>
      </c>
      <c r="U87" s="69">
        <v>13</v>
      </c>
      <c r="V87" s="69">
        <v>7.5034552079406999E-2</v>
      </c>
      <c r="W87" s="69">
        <v>0.37519579722179303</v>
      </c>
    </row>
    <row r="88" spans="2:23">
      <c r="B88" s="67">
        <v>86</v>
      </c>
      <c r="C88" s="67" t="s">
        <v>408</v>
      </c>
      <c r="D88" s="67" t="s">
        <v>1615</v>
      </c>
      <c r="E88" s="67">
        <v>1</v>
      </c>
      <c r="F88" s="70">
        <v>1.25642346496463E-5</v>
      </c>
      <c r="G88" s="67">
        <v>75029</v>
      </c>
      <c r="H88" s="70">
        <v>0.94268196152831396</v>
      </c>
      <c r="I88" s="69">
        <v>0</v>
      </c>
      <c r="J88" s="69">
        <v>0</v>
      </c>
      <c r="K88" s="69">
        <v>0</v>
      </c>
      <c r="L88" s="69">
        <v>0</v>
      </c>
      <c r="M88" s="69">
        <v>0</v>
      </c>
      <c r="N88" s="69">
        <v>0</v>
      </c>
      <c r="O88" s="69">
        <v>0</v>
      </c>
      <c r="P88" s="69">
        <v>0</v>
      </c>
      <c r="Q88" s="69">
        <v>0</v>
      </c>
      <c r="R88" s="69">
        <v>1</v>
      </c>
      <c r="S88" s="69">
        <v>1</v>
      </c>
      <c r="T88" s="69">
        <v>2</v>
      </c>
      <c r="U88" s="69">
        <v>13</v>
      </c>
      <c r="V88" s="69">
        <v>8.3427566277170503E-2</v>
      </c>
      <c r="W88" s="69">
        <v>0.39734953716778298</v>
      </c>
    </row>
    <row r="89" spans="2:23">
      <c r="B89" s="67">
        <v>87</v>
      </c>
      <c r="C89" s="67" t="s">
        <v>409</v>
      </c>
      <c r="D89" s="67" t="s">
        <v>1615</v>
      </c>
      <c r="E89" s="67">
        <v>1</v>
      </c>
      <c r="F89" s="70">
        <v>1.25642346496463E-5</v>
      </c>
      <c r="G89" s="67">
        <v>73849</v>
      </c>
      <c r="H89" s="70">
        <v>0.92785616464173104</v>
      </c>
      <c r="I89" s="69">
        <v>0</v>
      </c>
      <c r="J89" s="69">
        <v>0</v>
      </c>
      <c r="K89" s="69">
        <v>0</v>
      </c>
      <c r="L89" s="69">
        <v>0</v>
      </c>
      <c r="M89" s="69">
        <v>0</v>
      </c>
      <c r="N89" s="69">
        <v>0</v>
      </c>
      <c r="O89" s="69">
        <v>0</v>
      </c>
      <c r="P89" s="69">
        <v>0</v>
      </c>
      <c r="Q89" s="69">
        <v>0</v>
      </c>
      <c r="R89" s="69">
        <v>1</v>
      </c>
      <c r="S89" s="69">
        <v>2</v>
      </c>
      <c r="T89" s="69">
        <v>2</v>
      </c>
      <c r="U89" s="69">
        <v>14</v>
      </c>
      <c r="V89" s="69">
        <v>0.110152029149391</v>
      </c>
      <c r="W89" s="69">
        <v>0.47021497921846001</v>
      </c>
    </row>
    <row r="90" spans="2:23">
      <c r="B90" s="67">
        <v>88</v>
      </c>
      <c r="C90" s="67" t="s">
        <v>410</v>
      </c>
      <c r="D90" s="67" t="s">
        <v>1615</v>
      </c>
      <c r="E90" s="67">
        <v>1</v>
      </c>
      <c r="F90" s="70">
        <v>1.25642346496463E-5</v>
      </c>
      <c r="G90" s="67">
        <v>72428</v>
      </c>
      <c r="H90" s="70">
        <v>0.91000238720458304</v>
      </c>
      <c r="I90" s="69">
        <v>0</v>
      </c>
      <c r="J90" s="69">
        <v>0</v>
      </c>
      <c r="K90" s="69">
        <v>0</v>
      </c>
      <c r="L90" s="69">
        <v>0</v>
      </c>
      <c r="M90" s="69">
        <v>0</v>
      </c>
      <c r="N90" s="69">
        <v>0</v>
      </c>
      <c r="O90" s="69">
        <v>0</v>
      </c>
      <c r="P90" s="69">
        <v>0</v>
      </c>
      <c r="Q90" s="69">
        <v>0</v>
      </c>
      <c r="R90" s="69">
        <v>1</v>
      </c>
      <c r="S90" s="69">
        <v>2</v>
      </c>
      <c r="T90" s="69">
        <v>3</v>
      </c>
      <c r="U90" s="69">
        <v>14</v>
      </c>
      <c r="V90" s="69">
        <v>0.13989194622439999</v>
      </c>
      <c r="W90" s="69">
        <v>0.53502444213912503</v>
      </c>
    </row>
    <row r="91" spans="2:23">
      <c r="B91" s="67">
        <v>89</v>
      </c>
      <c r="C91" s="67" t="s">
        <v>411</v>
      </c>
      <c r="D91" s="67" t="s">
        <v>1615</v>
      </c>
      <c r="E91" s="67">
        <v>1</v>
      </c>
      <c r="F91" s="70">
        <v>1.25642346496463E-5</v>
      </c>
      <c r="G91" s="67">
        <v>71685</v>
      </c>
      <c r="H91" s="70">
        <v>0.90066716085989595</v>
      </c>
      <c r="I91" s="69">
        <v>0</v>
      </c>
      <c r="J91" s="69">
        <v>0</v>
      </c>
      <c r="K91" s="69">
        <v>0</v>
      </c>
      <c r="L91" s="69">
        <v>0</v>
      </c>
      <c r="M91" s="69">
        <v>0</v>
      </c>
      <c r="N91" s="69">
        <v>0</v>
      </c>
      <c r="O91" s="69">
        <v>0</v>
      </c>
      <c r="P91" s="69">
        <v>0</v>
      </c>
      <c r="Q91" s="69">
        <v>0</v>
      </c>
      <c r="R91" s="69">
        <v>1</v>
      </c>
      <c r="S91" s="69">
        <v>2</v>
      </c>
      <c r="T91" s="69">
        <v>3</v>
      </c>
      <c r="U91" s="69">
        <v>14</v>
      </c>
      <c r="V91" s="69">
        <v>0.15510742555597401</v>
      </c>
      <c r="W91" s="69">
        <v>0.56356827685083899</v>
      </c>
    </row>
    <row r="92" spans="2:23">
      <c r="B92" s="67">
        <v>90</v>
      </c>
      <c r="C92" s="67" t="s">
        <v>412</v>
      </c>
      <c r="D92" s="67" t="s">
        <v>1615</v>
      </c>
      <c r="E92" s="67">
        <v>1</v>
      </c>
      <c r="F92" s="70">
        <v>1.25642346496463E-5</v>
      </c>
      <c r="G92" s="67">
        <v>77599</v>
      </c>
      <c r="H92" s="70">
        <v>0.97497204457790498</v>
      </c>
      <c r="I92" s="69">
        <v>0</v>
      </c>
      <c r="J92" s="69">
        <v>0</v>
      </c>
      <c r="K92" s="69">
        <v>0</v>
      </c>
      <c r="L92" s="69">
        <v>0</v>
      </c>
      <c r="M92" s="69">
        <v>0</v>
      </c>
      <c r="N92" s="69">
        <v>0</v>
      </c>
      <c r="O92" s="69">
        <v>0</v>
      </c>
      <c r="P92" s="69">
        <v>0</v>
      </c>
      <c r="Q92" s="69">
        <v>0</v>
      </c>
      <c r="R92" s="69">
        <v>0</v>
      </c>
      <c r="S92" s="69">
        <v>1</v>
      </c>
      <c r="T92" s="69">
        <v>1</v>
      </c>
      <c r="U92" s="69">
        <v>5</v>
      </c>
      <c r="V92" s="69">
        <v>2.6749591657243402E-2</v>
      </c>
      <c r="W92" s="69">
        <v>0.17595363553380999</v>
      </c>
    </row>
    <row r="93" spans="2:23">
      <c r="B93" s="67">
        <v>91</v>
      </c>
      <c r="C93" s="67" t="s">
        <v>413</v>
      </c>
      <c r="D93" s="67" t="s">
        <v>1615</v>
      </c>
      <c r="E93" s="67">
        <v>1</v>
      </c>
      <c r="F93" s="70">
        <v>1.25642346496463E-5</v>
      </c>
      <c r="G93" s="67">
        <v>75090</v>
      </c>
      <c r="H93" s="70">
        <v>0.94344837984194196</v>
      </c>
      <c r="I93" s="69">
        <v>0</v>
      </c>
      <c r="J93" s="69">
        <v>0</v>
      </c>
      <c r="K93" s="69">
        <v>0</v>
      </c>
      <c r="L93" s="69">
        <v>0</v>
      </c>
      <c r="M93" s="69">
        <v>0</v>
      </c>
      <c r="N93" s="69">
        <v>0</v>
      </c>
      <c r="O93" s="69">
        <v>0</v>
      </c>
      <c r="P93" s="69">
        <v>0</v>
      </c>
      <c r="Q93" s="69">
        <v>0</v>
      </c>
      <c r="R93" s="69">
        <v>4</v>
      </c>
      <c r="S93" s="69">
        <v>158</v>
      </c>
      <c r="T93" s="69">
        <v>437.11000000000098</v>
      </c>
      <c r="U93" s="69">
        <v>6662</v>
      </c>
      <c r="V93" s="69">
        <v>15.985613770574201</v>
      </c>
      <c r="W93" s="69">
        <v>156.045769266316</v>
      </c>
    </row>
    <row r="94" spans="2:23">
      <c r="B94" s="67">
        <v>92</v>
      </c>
      <c r="C94" s="67" t="s">
        <v>414</v>
      </c>
      <c r="D94" s="67" t="s">
        <v>1615</v>
      </c>
      <c r="E94" s="67">
        <v>1</v>
      </c>
      <c r="F94" s="70">
        <v>1.25642346496463E-5</v>
      </c>
      <c r="G94" s="67">
        <v>60508</v>
      </c>
      <c r="H94" s="70">
        <v>0.76023671018079897</v>
      </c>
      <c r="I94" s="69">
        <v>0</v>
      </c>
      <c r="J94" s="69">
        <v>0</v>
      </c>
      <c r="K94" s="69">
        <v>0</v>
      </c>
      <c r="L94" s="69">
        <v>0</v>
      </c>
      <c r="M94" s="69">
        <v>0</v>
      </c>
      <c r="N94" s="69">
        <v>0</v>
      </c>
      <c r="O94" s="69">
        <v>0</v>
      </c>
      <c r="P94" s="69">
        <v>0</v>
      </c>
      <c r="Q94" s="69">
        <v>465.10000000000599</v>
      </c>
      <c r="R94" s="69">
        <v>1331</v>
      </c>
      <c r="S94" s="69">
        <v>2796</v>
      </c>
      <c r="T94" s="69">
        <v>3557.11</v>
      </c>
      <c r="U94" s="69">
        <v>13444</v>
      </c>
      <c r="V94" s="69">
        <v>198.214863676341</v>
      </c>
      <c r="W94" s="69">
        <v>695.66653687365203</v>
      </c>
    </row>
    <row r="95" spans="2:23">
      <c r="B95" s="67">
        <v>93</v>
      </c>
      <c r="C95" s="67" t="s">
        <v>415</v>
      </c>
      <c r="D95" s="67" t="s">
        <v>1615</v>
      </c>
      <c r="E95" s="67">
        <v>1</v>
      </c>
      <c r="F95" s="70">
        <v>1.25642346496463E-5</v>
      </c>
      <c r="G95" s="67">
        <v>73048</v>
      </c>
      <c r="H95" s="70">
        <v>0.917792212687364</v>
      </c>
      <c r="I95" s="69">
        <v>0</v>
      </c>
      <c r="J95" s="69">
        <v>0</v>
      </c>
      <c r="K95" s="69">
        <v>0</v>
      </c>
      <c r="L95" s="69">
        <v>0</v>
      </c>
      <c r="M95" s="69">
        <v>0</v>
      </c>
      <c r="N95" s="69">
        <v>0</v>
      </c>
      <c r="O95" s="69">
        <v>0</v>
      </c>
      <c r="P95" s="69">
        <v>0</v>
      </c>
      <c r="Q95" s="69">
        <v>0</v>
      </c>
      <c r="R95" s="69">
        <v>115</v>
      </c>
      <c r="S95" s="69">
        <v>510</v>
      </c>
      <c r="T95" s="69">
        <v>929</v>
      </c>
      <c r="U95" s="69">
        <v>7522</v>
      </c>
      <c r="V95" s="69">
        <v>35.681781630858097</v>
      </c>
      <c r="W95" s="69">
        <v>229.468851549291</v>
      </c>
    </row>
    <row r="96" spans="2:23">
      <c r="B96" s="67">
        <v>94</v>
      </c>
      <c r="C96" s="67" t="s">
        <v>416</v>
      </c>
      <c r="D96" s="67" t="s">
        <v>1615</v>
      </c>
      <c r="E96" s="67">
        <v>1</v>
      </c>
      <c r="F96" s="70">
        <v>1.25642346496463E-5</v>
      </c>
      <c r="G96" s="67">
        <v>60</v>
      </c>
      <c r="H96" s="70">
        <v>7.5385407897877901E-4</v>
      </c>
      <c r="I96" s="69">
        <v>0</v>
      </c>
      <c r="J96" s="69">
        <v>424</v>
      </c>
      <c r="K96" s="69">
        <v>434</v>
      </c>
      <c r="L96" s="69">
        <v>443</v>
      </c>
      <c r="M96" s="69">
        <v>460</v>
      </c>
      <c r="N96" s="69">
        <v>519</v>
      </c>
      <c r="O96" s="69">
        <v>771</v>
      </c>
      <c r="P96" s="69">
        <v>1341</v>
      </c>
      <c r="Q96" s="69">
        <v>2883.1000000000099</v>
      </c>
      <c r="R96" s="69">
        <v>4211.55</v>
      </c>
      <c r="S96" s="69">
        <v>5289</v>
      </c>
      <c r="T96" s="69">
        <v>6313.11</v>
      </c>
      <c r="U96" s="69">
        <v>15000</v>
      </c>
      <c r="V96" s="69">
        <v>1276.06171629602</v>
      </c>
      <c r="W96" s="69">
        <v>1378.2339352480201</v>
      </c>
    </row>
    <row r="97" spans="2:23">
      <c r="B97" s="67">
        <v>95</v>
      </c>
      <c r="C97" s="67" t="s">
        <v>417</v>
      </c>
      <c r="D97" s="67" t="s">
        <v>1615</v>
      </c>
      <c r="E97" s="67">
        <v>1</v>
      </c>
      <c r="F97" s="70">
        <v>1.25642346496463E-5</v>
      </c>
      <c r="G97" s="67">
        <v>48026</v>
      </c>
      <c r="H97" s="70">
        <v>0.60340993328391401</v>
      </c>
      <c r="I97" s="69">
        <v>0</v>
      </c>
      <c r="J97" s="69">
        <v>0</v>
      </c>
      <c r="K97" s="69">
        <v>0</v>
      </c>
      <c r="L97" s="69">
        <v>0</v>
      </c>
      <c r="M97" s="69">
        <v>0</v>
      </c>
      <c r="N97" s="69">
        <v>0</v>
      </c>
      <c r="O97" s="69">
        <v>0</v>
      </c>
      <c r="P97" s="69">
        <v>1</v>
      </c>
      <c r="Q97" s="69">
        <v>2</v>
      </c>
      <c r="R97" s="69">
        <v>3</v>
      </c>
      <c r="S97" s="69">
        <v>4</v>
      </c>
      <c r="T97" s="69">
        <v>4</v>
      </c>
      <c r="U97" s="69">
        <v>157</v>
      </c>
      <c r="V97" s="69">
        <v>0.63736650332956402</v>
      </c>
      <c r="W97" s="69">
        <v>1.3564007486190199</v>
      </c>
    </row>
    <row r="98" spans="2:23">
      <c r="B98" s="67">
        <v>96</v>
      </c>
      <c r="C98" s="67" t="s">
        <v>418</v>
      </c>
      <c r="D98" s="67" t="s">
        <v>1615</v>
      </c>
      <c r="E98" s="67">
        <v>1</v>
      </c>
      <c r="F98" s="70">
        <v>1.25642346496463E-5</v>
      </c>
      <c r="G98" s="67">
        <v>32266</v>
      </c>
      <c r="H98" s="70">
        <v>0.40539759520548801</v>
      </c>
      <c r="I98" s="69">
        <v>0</v>
      </c>
      <c r="J98" s="69">
        <v>0</v>
      </c>
      <c r="K98" s="69">
        <v>0</v>
      </c>
      <c r="L98" s="69">
        <v>0</v>
      </c>
      <c r="M98" s="69">
        <v>0</v>
      </c>
      <c r="N98" s="69">
        <v>0</v>
      </c>
      <c r="O98" s="69">
        <v>1</v>
      </c>
      <c r="P98" s="69">
        <v>2</v>
      </c>
      <c r="Q98" s="69">
        <v>3</v>
      </c>
      <c r="R98" s="69">
        <v>5</v>
      </c>
      <c r="S98" s="69">
        <v>7</v>
      </c>
      <c r="T98" s="69">
        <v>8</v>
      </c>
      <c r="U98" s="69">
        <v>306</v>
      </c>
      <c r="V98" s="69">
        <v>1.27389119236085</v>
      </c>
      <c r="W98" s="69">
        <v>2.4034940816437702</v>
      </c>
    </row>
    <row r="99" spans="2:23">
      <c r="B99" s="67">
        <v>97</v>
      </c>
      <c r="C99" s="67" t="s">
        <v>419</v>
      </c>
      <c r="D99" s="67" t="s">
        <v>1615</v>
      </c>
      <c r="E99" s="67">
        <v>1</v>
      </c>
      <c r="F99" s="70">
        <v>1.25642346496463E-5</v>
      </c>
      <c r="G99" s="67">
        <v>17289</v>
      </c>
      <c r="H99" s="70">
        <v>0.21722305285773499</v>
      </c>
      <c r="I99" s="69">
        <v>0</v>
      </c>
      <c r="J99" s="69">
        <v>0</v>
      </c>
      <c r="K99" s="69">
        <v>0</v>
      </c>
      <c r="L99" s="69">
        <v>0</v>
      </c>
      <c r="M99" s="69">
        <v>0</v>
      </c>
      <c r="N99" s="69">
        <v>1</v>
      </c>
      <c r="O99" s="69">
        <v>2</v>
      </c>
      <c r="P99" s="69">
        <v>3</v>
      </c>
      <c r="Q99" s="69">
        <v>6</v>
      </c>
      <c r="R99" s="69">
        <v>9</v>
      </c>
      <c r="S99" s="69">
        <v>12</v>
      </c>
      <c r="T99" s="69">
        <v>14</v>
      </c>
      <c r="U99" s="69">
        <v>545</v>
      </c>
      <c r="V99" s="69">
        <v>2.5135569795200401</v>
      </c>
      <c r="W99" s="69">
        <v>4.2317148084724803</v>
      </c>
    </row>
    <row r="100" spans="2:23">
      <c r="B100" s="67">
        <v>98</v>
      </c>
      <c r="C100" s="67" t="s">
        <v>420</v>
      </c>
      <c r="D100" s="67" t="s">
        <v>1615</v>
      </c>
      <c r="E100" s="67">
        <v>1</v>
      </c>
      <c r="F100" s="70">
        <v>1.25642346496463E-5</v>
      </c>
      <c r="G100" s="67">
        <v>73927</v>
      </c>
      <c r="H100" s="70">
        <v>0.92883617494440296</v>
      </c>
      <c r="I100" s="69">
        <v>0</v>
      </c>
      <c r="J100" s="69">
        <v>0</v>
      </c>
      <c r="K100" s="69">
        <v>0</v>
      </c>
      <c r="L100" s="69">
        <v>0</v>
      </c>
      <c r="M100" s="69">
        <v>0</v>
      </c>
      <c r="N100" s="69">
        <v>0</v>
      </c>
      <c r="O100" s="69">
        <v>0</v>
      </c>
      <c r="P100" s="69">
        <v>0</v>
      </c>
      <c r="Q100" s="69">
        <v>0</v>
      </c>
      <c r="R100" s="69">
        <v>1</v>
      </c>
      <c r="S100" s="69">
        <v>1</v>
      </c>
      <c r="T100" s="69">
        <v>1</v>
      </c>
      <c r="U100" s="69">
        <v>7</v>
      </c>
      <c r="V100" s="69">
        <v>8.0449805251916098E-2</v>
      </c>
      <c r="W100" s="69">
        <v>0.31445429307116901</v>
      </c>
    </row>
    <row r="101" spans="2:23">
      <c r="B101" s="67">
        <v>99</v>
      </c>
      <c r="C101" s="67" t="s">
        <v>421</v>
      </c>
      <c r="D101" s="67" t="s">
        <v>1615</v>
      </c>
      <c r="E101" s="67">
        <v>1</v>
      </c>
      <c r="F101" s="70">
        <v>1.25642346496463E-5</v>
      </c>
      <c r="G101" s="67">
        <v>69613</v>
      </c>
      <c r="H101" s="70">
        <v>0.87463406666582899</v>
      </c>
      <c r="I101" s="69">
        <v>0</v>
      </c>
      <c r="J101" s="69">
        <v>0</v>
      </c>
      <c r="K101" s="69">
        <v>0</v>
      </c>
      <c r="L101" s="69">
        <v>0</v>
      </c>
      <c r="M101" s="69">
        <v>0</v>
      </c>
      <c r="N101" s="69">
        <v>0</v>
      </c>
      <c r="O101" s="69">
        <v>0</v>
      </c>
      <c r="P101" s="69">
        <v>0</v>
      </c>
      <c r="Q101" s="69">
        <v>1</v>
      </c>
      <c r="R101" s="69">
        <v>1</v>
      </c>
      <c r="S101" s="69">
        <v>2</v>
      </c>
      <c r="T101" s="69">
        <v>2</v>
      </c>
      <c r="U101" s="69">
        <v>9</v>
      </c>
      <c r="V101" s="69">
        <v>0.15334841060434701</v>
      </c>
      <c r="W101" s="69">
        <v>0.45624742619810899</v>
      </c>
    </row>
    <row r="102" spans="2:23">
      <c r="B102" s="67">
        <v>100</v>
      </c>
      <c r="C102" s="67" t="s">
        <v>422</v>
      </c>
      <c r="D102" s="67" t="s">
        <v>1615</v>
      </c>
      <c r="E102" s="67">
        <v>1</v>
      </c>
      <c r="F102" s="70">
        <v>1.25642346496463E-5</v>
      </c>
      <c r="G102" s="67">
        <v>64460</v>
      </c>
      <c r="H102" s="70">
        <v>0.80989056551620198</v>
      </c>
      <c r="I102" s="69">
        <v>0</v>
      </c>
      <c r="J102" s="69">
        <v>0</v>
      </c>
      <c r="K102" s="69">
        <v>0</v>
      </c>
      <c r="L102" s="69">
        <v>0</v>
      </c>
      <c r="M102" s="69">
        <v>0</v>
      </c>
      <c r="N102" s="69">
        <v>0</v>
      </c>
      <c r="O102" s="69">
        <v>0</v>
      </c>
      <c r="P102" s="69">
        <v>0</v>
      </c>
      <c r="Q102" s="69">
        <v>1</v>
      </c>
      <c r="R102" s="69">
        <v>1</v>
      </c>
      <c r="S102" s="69">
        <v>2</v>
      </c>
      <c r="T102" s="69">
        <v>3</v>
      </c>
      <c r="U102" s="69">
        <v>10</v>
      </c>
      <c r="V102" s="69">
        <v>0.26209322779243599</v>
      </c>
      <c r="W102" s="69">
        <v>0.64001060977422497</v>
      </c>
    </row>
    <row r="103" spans="2:23">
      <c r="B103" s="67">
        <v>101</v>
      </c>
      <c r="C103" s="67" t="s">
        <v>423</v>
      </c>
      <c r="D103" s="67" t="s">
        <v>1615</v>
      </c>
      <c r="E103" s="67">
        <v>1</v>
      </c>
      <c r="F103" s="70">
        <v>1.25642346496463E-5</v>
      </c>
      <c r="G103" s="67">
        <v>79590</v>
      </c>
      <c r="H103" s="70">
        <v>0.99998743576534999</v>
      </c>
      <c r="I103" s="69">
        <v>0</v>
      </c>
      <c r="J103" s="69">
        <v>0</v>
      </c>
      <c r="K103" s="69">
        <v>0</v>
      </c>
      <c r="L103" s="69">
        <v>0</v>
      </c>
      <c r="M103" s="69">
        <v>0</v>
      </c>
      <c r="N103" s="69">
        <v>0</v>
      </c>
      <c r="O103" s="69">
        <v>0</v>
      </c>
      <c r="P103" s="69">
        <v>0</v>
      </c>
      <c r="Q103" s="69">
        <v>0</v>
      </c>
      <c r="R103" s="69">
        <v>0</v>
      </c>
      <c r="S103" s="69">
        <v>0</v>
      </c>
      <c r="T103" s="69">
        <v>0</v>
      </c>
      <c r="U103" s="69">
        <v>0</v>
      </c>
      <c r="V103" s="69">
        <v>0</v>
      </c>
      <c r="W103" s="69">
        <v>0</v>
      </c>
    </row>
    <row r="104" spans="2:23">
      <c r="B104" s="67">
        <v>102</v>
      </c>
      <c r="C104" s="67" t="s">
        <v>424</v>
      </c>
      <c r="D104" s="67" t="s">
        <v>1615</v>
      </c>
      <c r="E104" s="67">
        <v>1</v>
      </c>
      <c r="F104" s="70">
        <v>1.25642346496463E-5</v>
      </c>
      <c r="G104" s="67">
        <v>79590</v>
      </c>
      <c r="H104" s="70">
        <v>0.99998743576534999</v>
      </c>
      <c r="I104" s="69">
        <v>0</v>
      </c>
      <c r="J104" s="69">
        <v>0</v>
      </c>
      <c r="K104" s="69">
        <v>0</v>
      </c>
      <c r="L104" s="69">
        <v>0</v>
      </c>
      <c r="M104" s="69">
        <v>0</v>
      </c>
      <c r="N104" s="69">
        <v>0</v>
      </c>
      <c r="O104" s="69">
        <v>0</v>
      </c>
      <c r="P104" s="69">
        <v>0</v>
      </c>
      <c r="Q104" s="69">
        <v>0</v>
      </c>
      <c r="R104" s="69">
        <v>0</v>
      </c>
      <c r="S104" s="69">
        <v>0</v>
      </c>
      <c r="T104" s="69">
        <v>0</v>
      </c>
      <c r="U104" s="69">
        <v>0</v>
      </c>
      <c r="V104" s="69">
        <v>0</v>
      </c>
      <c r="W104" s="69">
        <v>0</v>
      </c>
    </row>
    <row r="105" spans="2:23">
      <c r="B105" s="67">
        <v>103</v>
      </c>
      <c r="C105" s="67" t="s">
        <v>425</v>
      </c>
      <c r="D105" s="67" t="s">
        <v>1615</v>
      </c>
      <c r="E105" s="67">
        <v>1</v>
      </c>
      <c r="F105" s="70">
        <v>1.25642346496463E-5</v>
      </c>
      <c r="G105" s="67">
        <v>74641</v>
      </c>
      <c r="H105" s="70">
        <v>0.93780703848425095</v>
      </c>
      <c r="I105" s="69">
        <v>0</v>
      </c>
      <c r="J105" s="69">
        <v>0</v>
      </c>
      <c r="K105" s="69">
        <v>0</v>
      </c>
      <c r="L105" s="69">
        <v>0</v>
      </c>
      <c r="M105" s="69">
        <v>0</v>
      </c>
      <c r="N105" s="69">
        <v>0</v>
      </c>
      <c r="O105" s="69">
        <v>0</v>
      </c>
      <c r="P105" s="69">
        <v>0</v>
      </c>
      <c r="Q105" s="69">
        <v>0</v>
      </c>
      <c r="R105" s="69">
        <v>2492.4465</v>
      </c>
      <c r="S105" s="69">
        <v>6570.0713999999998</v>
      </c>
      <c r="T105" s="69">
        <v>10145.4599</v>
      </c>
      <c r="U105" s="69">
        <v>233307.07</v>
      </c>
      <c r="V105" s="69">
        <v>436.19667495916599</v>
      </c>
      <c r="W105" s="69">
        <v>3054.1450140012298</v>
      </c>
    </row>
    <row r="106" spans="2:23">
      <c r="B106" s="67">
        <v>104</v>
      </c>
      <c r="C106" s="67" t="s">
        <v>426</v>
      </c>
      <c r="D106" s="67" t="s">
        <v>1615</v>
      </c>
      <c r="E106" s="67">
        <v>1</v>
      </c>
      <c r="F106" s="70">
        <v>1.25642346496463E-5</v>
      </c>
      <c r="G106" s="67">
        <v>74489</v>
      </c>
      <c r="H106" s="70">
        <v>0.93589727481750495</v>
      </c>
      <c r="I106" s="69">
        <v>0</v>
      </c>
      <c r="J106" s="69">
        <v>0</v>
      </c>
      <c r="K106" s="69">
        <v>0</v>
      </c>
      <c r="L106" s="69">
        <v>0</v>
      </c>
      <c r="M106" s="69">
        <v>0</v>
      </c>
      <c r="N106" s="69">
        <v>0</v>
      </c>
      <c r="O106" s="69">
        <v>0</v>
      </c>
      <c r="P106" s="69">
        <v>0</v>
      </c>
      <c r="Q106" s="69">
        <v>0</v>
      </c>
      <c r="R106" s="69">
        <v>2682.8629999999998</v>
      </c>
      <c r="S106" s="69">
        <v>6881.3509999999997</v>
      </c>
      <c r="T106" s="69">
        <v>10959.7709</v>
      </c>
      <c r="U106" s="69">
        <v>233307.07</v>
      </c>
      <c r="V106" s="69">
        <v>473.20260397034798</v>
      </c>
      <c r="W106" s="69">
        <v>3376.6179981236701</v>
      </c>
    </row>
    <row r="107" spans="2:23">
      <c r="B107" s="67">
        <v>105</v>
      </c>
      <c r="C107" s="67" t="s">
        <v>427</v>
      </c>
      <c r="D107" s="67" t="s">
        <v>1615</v>
      </c>
      <c r="E107" s="67">
        <v>1</v>
      </c>
      <c r="F107" s="70">
        <v>1.25642346496463E-5</v>
      </c>
      <c r="G107" s="67">
        <v>69463</v>
      </c>
      <c r="H107" s="70">
        <v>0.87274943146838202</v>
      </c>
      <c r="I107" s="69">
        <v>0</v>
      </c>
      <c r="J107" s="69">
        <v>0</v>
      </c>
      <c r="K107" s="69">
        <v>0</v>
      </c>
      <c r="L107" s="69">
        <v>0</v>
      </c>
      <c r="M107" s="69">
        <v>0</v>
      </c>
      <c r="N107" s="69">
        <v>0</v>
      </c>
      <c r="O107" s="69">
        <v>0</v>
      </c>
      <c r="P107" s="69">
        <v>0</v>
      </c>
      <c r="Q107" s="69">
        <v>766.73800000000301</v>
      </c>
      <c r="R107" s="69">
        <v>3396.2334999999998</v>
      </c>
      <c r="S107" s="69">
        <v>7196.4758000000102</v>
      </c>
      <c r="T107" s="69">
        <v>10865.5388</v>
      </c>
      <c r="U107" s="69">
        <v>160287.44</v>
      </c>
      <c r="V107" s="69">
        <v>526.86667533609796</v>
      </c>
      <c r="W107" s="69">
        <v>2569.4305374423998</v>
      </c>
    </row>
    <row r="108" spans="2:23">
      <c r="B108" s="67">
        <v>106</v>
      </c>
      <c r="C108" s="67" t="s">
        <v>428</v>
      </c>
      <c r="D108" s="67" t="s">
        <v>1615</v>
      </c>
      <c r="E108" s="67">
        <v>1</v>
      </c>
      <c r="F108" s="70">
        <v>1.25642346496463E-5</v>
      </c>
      <c r="G108" s="67">
        <v>69184</v>
      </c>
      <c r="H108" s="70">
        <v>0.86924401000113105</v>
      </c>
      <c r="I108" s="69">
        <v>0</v>
      </c>
      <c r="J108" s="69">
        <v>0</v>
      </c>
      <c r="K108" s="69">
        <v>0</v>
      </c>
      <c r="L108" s="69">
        <v>0</v>
      </c>
      <c r="M108" s="69">
        <v>0</v>
      </c>
      <c r="N108" s="69">
        <v>0</v>
      </c>
      <c r="O108" s="69">
        <v>0</v>
      </c>
      <c r="P108" s="69">
        <v>0</v>
      </c>
      <c r="Q108" s="69">
        <v>896.18000000000495</v>
      </c>
      <c r="R108" s="69">
        <v>3568.6365000000001</v>
      </c>
      <c r="S108" s="69">
        <v>7509.8280000000104</v>
      </c>
      <c r="T108" s="69">
        <v>11313.4349</v>
      </c>
      <c r="U108" s="69">
        <v>160287.44</v>
      </c>
      <c r="V108" s="69">
        <v>557.41421849478604</v>
      </c>
      <c r="W108" s="69">
        <v>2777.4395996031599</v>
      </c>
    </row>
    <row r="109" spans="2:23">
      <c r="B109" s="67">
        <v>107</v>
      </c>
      <c r="C109" s="67" t="s">
        <v>429</v>
      </c>
      <c r="D109" s="67" t="s">
        <v>1615</v>
      </c>
      <c r="E109" s="67">
        <v>1</v>
      </c>
      <c r="F109" s="70">
        <v>1.25642346496463E-5</v>
      </c>
      <c r="G109" s="67">
        <v>74530</v>
      </c>
      <c r="H109" s="70">
        <v>0.93641240843814</v>
      </c>
      <c r="I109" s="69">
        <v>0</v>
      </c>
      <c r="J109" s="69">
        <v>0</v>
      </c>
      <c r="K109" s="69">
        <v>0</v>
      </c>
      <c r="L109" s="69">
        <v>0</v>
      </c>
      <c r="M109" s="69">
        <v>0</v>
      </c>
      <c r="N109" s="69">
        <v>0</v>
      </c>
      <c r="O109" s="69">
        <v>0</v>
      </c>
      <c r="P109" s="69">
        <v>0</v>
      </c>
      <c r="Q109" s="69">
        <v>0</v>
      </c>
      <c r="R109" s="69">
        <v>2618.8120000000099</v>
      </c>
      <c r="S109" s="69">
        <v>6710.4488000000001</v>
      </c>
      <c r="T109" s="69">
        <v>10611.7011</v>
      </c>
      <c r="U109" s="69">
        <v>233307.07</v>
      </c>
      <c r="V109" s="69">
        <v>451.28151099384303</v>
      </c>
      <c r="W109" s="69">
        <v>3138.6513523239801</v>
      </c>
    </row>
    <row r="110" spans="2:23">
      <c r="B110" s="67">
        <v>108</v>
      </c>
      <c r="C110" s="67" t="s">
        <v>430</v>
      </c>
      <c r="D110" s="67" t="s">
        <v>1615</v>
      </c>
      <c r="E110" s="67">
        <v>1</v>
      </c>
      <c r="F110" s="70">
        <v>1.25642346496463E-5</v>
      </c>
      <c r="G110" s="67">
        <v>74367</v>
      </c>
      <c r="H110" s="70">
        <v>0.93436443819024795</v>
      </c>
      <c r="I110" s="69">
        <v>0</v>
      </c>
      <c r="J110" s="69">
        <v>0</v>
      </c>
      <c r="K110" s="69">
        <v>0</v>
      </c>
      <c r="L110" s="69">
        <v>0</v>
      </c>
      <c r="M110" s="69">
        <v>0</v>
      </c>
      <c r="N110" s="69">
        <v>0</v>
      </c>
      <c r="O110" s="69">
        <v>0</v>
      </c>
      <c r="P110" s="69">
        <v>0</v>
      </c>
      <c r="Q110" s="69">
        <v>0</v>
      </c>
      <c r="R110" s="69">
        <v>2799.9865</v>
      </c>
      <c r="S110" s="69">
        <v>7000.2244000000001</v>
      </c>
      <c r="T110" s="69">
        <v>11333.6579</v>
      </c>
      <c r="U110" s="69">
        <v>233307.07</v>
      </c>
      <c r="V110" s="69">
        <v>490.110769569041</v>
      </c>
      <c r="W110" s="69">
        <v>3460.2770253489898</v>
      </c>
    </row>
    <row r="111" spans="2:23">
      <c r="B111" s="67">
        <v>109</v>
      </c>
      <c r="C111" s="67" t="s">
        <v>431</v>
      </c>
      <c r="D111" s="67" t="s">
        <v>1615</v>
      </c>
      <c r="E111" s="67">
        <v>1</v>
      </c>
      <c r="F111" s="70">
        <v>1.25642346496463E-5</v>
      </c>
      <c r="G111" s="67">
        <v>69049</v>
      </c>
      <c r="H111" s="70">
        <v>0.86754783832342897</v>
      </c>
      <c r="I111" s="69">
        <v>0</v>
      </c>
      <c r="J111" s="69">
        <v>0</v>
      </c>
      <c r="K111" s="69">
        <v>0</v>
      </c>
      <c r="L111" s="69">
        <v>0</v>
      </c>
      <c r="M111" s="69">
        <v>0</v>
      </c>
      <c r="N111" s="69">
        <v>0</v>
      </c>
      <c r="O111" s="69">
        <v>0</v>
      </c>
      <c r="P111" s="69">
        <v>0</v>
      </c>
      <c r="Q111" s="69">
        <v>915.87800000000004</v>
      </c>
      <c r="R111" s="69">
        <v>3547.239</v>
      </c>
      <c r="S111" s="69">
        <v>7330.1253999999999</v>
      </c>
      <c r="T111" s="69">
        <v>10981.567999999999</v>
      </c>
      <c r="U111" s="69">
        <v>160287.44</v>
      </c>
      <c r="V111" s="69">
        <v>543.57444038195797</v>
      </c>
      <c r="W111" s="69">
        <v>2591.1636051440901</v>
      </c>
    </row>
    <row r="112" spans="2:23">
      <c r="B112" s="67">
        <v>110</v>
      </c>
      <c r="C112" s="67" t="s">
        <v>432</v>
      </c>
      <c r="D112" s="67" t="s">
        <v>1615</v>
      </c>
      <c r="E112" s="67">
        <v>1</v>
      </c>
      <c r="F112" s="70">
        <v>1.25642346496463E-5</v>
      </c>
      <c r="G112" s="67">
        <v>68736</v>
      </c>
      <c r="H112" s="70">
        <v>0.86361523287808895</v>
      </c>
      <c r="I112" s="69">
        <v>0</v>
      </c>
      <c r="J112" s="69">
        <v>0</v>
      </c>
      <c r="K112" s="69">
        <v>0</v>
      </c>
      <c r="L112" s="69">
        <v>0</v>
      </c>
      <c r="M112" s="69">
        <v>0</v>
      </c>
      <c r="N112" s="69">
        <v>0</v>
      </c>
      <c r="O112" s="69">
        <v>0</v>
      </c>
      <c r="P112" s="69">
        <v>0</v>
      </c>
      <c r="Q112" s="69">
        <v>1042.923</v>
      </c>
      <c r="R112" s="69">
        <v>3708.0405000000001</v>
      </c>
      <c r="S112" s="69">
        <v>7683.8198000000002</v>
      </c>
      <c r="T112" s="69">
        <v>11474.57</v>
      </c>
      <c r="U112" s="69">
        <v>160287.44</v>
      </c>
      <c r="V112" s="69">
        <v>575.984124261842</v>
      </c>
      <c r="W112" s="69">
        <v>2799.27075437955</v>
      </c>
    </row>
    <row r="113" spans="2:23">
      <c r="B113" s="67">
        <v>111</v>
      </c>
      <c r="C113" s="67" t="s">
        <v>433</v>
      </c>
      <c r="D113" s="67" t="s">
        <v>1615</v>
      </c>
      <c r="E113" s="67">
        <v>1</v>
      </c>
      <c r="F113" s="70">
        <v>1.25642346496463E-5</v>
      </c>
      <c r="G113" s="67">
        <v>74331</v>
      </c>
      <c r="H113" s="70">
        <v>0.93391212574285998</v>
      </c>
      <c r="I113" s="69">
        <v>0</v>
      </c>
      <c r="J113" s="69">
        <v>0</v>
      </c>
      <c r="K113" s="69">
        <v>0</v>
      </c>
      <c r="L113" s="69">
        <v>0</v>
      </c>
      <c r="M113" s="69">
        <v>0</v>
      </c>
      <c r="N113" s="69">
        <v>0</v>
      </c>
      <c r="O113" s="69">
        <v>0</v>
      </c>
      <c r="P113" s="69">
        <v>0</v>
      </c>
      <c r="Q113" s="69">
        <v>0</v>
      </c>
      <c r="R113" s="69">
        <v>2714.1320000000001</v>
      </c>
      <c r="S113" s="69">
        <v>6794.69740000001</v>
      </c>
      <c r="T113" s="69">
        <v>10756.0077</v>
      </c>
      <c r="U113" s="69">
        <v>233307.07</v>
      </c>
      <c r="V113" s="69">
        <v>463.42239967332603</v>
      </c>
      <c r="W113" s="69">
        <v>3179.99155283146</v>
      </c>
    </row>
    <row r="114" spans="2:23">
      <c r="B114" s="67">
        <v>112</v>
      </c>
      <c r="C114" s="67" t="s">
        <v>434</v>
      </c>
      <c r="D114" s="67" t="s">
        <v>1615</v>
      </c>
      <c r="E114" s="67">
        <v>1</v>
      </c>
      <c r="F114" s="70">
        <v>1.25642346496463E-5</v>
      </c>
      <c r="G114" s="67">
        <v>74150</v>
      </c>
      <c r="H114" s="70">
        <v>0.931637999271274</v>
      </c>
      <c r="I114" s="69">
        <v>0</v>
      </c>
      <c r="J114" s="69">
        <v>0</v>
      </c>
      <c r="K114" s="69">
        <v>0</v>
      </c>
      <c r="L114" s="69">
        <v>0</v>
      </c>
      <c r="M114" s="69">
        <v>0</v>
      </c>
      <c r="N114" s="69">
        <v>0</v>
      </c>
      <c r="O114" s="69">
        <v>0</v>
      </c>
      <c r="P114" s="69">
        <v>0</v>
      </c>
      <c r="Q114" s="69">
        <v>0</v>
      </c>
      <c r="R114" s="69">
        <v>2929.0320000000102</v>
      </c>
      <c r="S114" s="69">
        <v>7112.6296000000002</v>
      </c>
      <c r="T114" s="69">
        <v>11429.5479</v>
      </c>
      <c r="U114" s="69">
        <v>233307.07</v>
      </c>
      <c r="V114" s="69">
        <v>503.38387950747602</v>
      </c>
      <c r="W114" s="69">
        <v>3498.8498198245302</v>
      </c>
    </row>
    <row r="115" spans="2:23">
      <c r="B115" s="67">
        <v>113</v>
      </c>
      <c r="C115" s="67" t="s">
        <v>435</v>
      </c>
      <c r="D115" s="67" t="s">
        <v>1615</v>
      </c>
      <c r="E115" s="67">
        <v>1</v>
      </c>
      <c r="F115" s="70">
        <v>1.25642346496463E-5</v>
      </c>
      <c r="G115" s="67">
        <v>68860</v>
      </c>
      <c r="H115" s="70">
        <v>0.86517319797464498</v>
      </c>
      <c r="I115" s="69">
        <v>0</v>
      </c>
      <c r="J115" s="69">
        <v>0</v>
      </c>
      <c r="K115" s="69">
        <v>0</v>
      </c>
      <c r="L115" s="69">
        <v>0</v>
      </c>
      <c r="M115" s="69">
        <v>0</v>
      </c>
      <c r="N115" s="69">
        <v>0</v>
      </c>
      <c r="O115" s="69">
        <v>0</v>
      </c>
      <c r="P115" s="69">
        <v>0</v>
      </c>
      <c r="Q115" s="69">
        <v>970.14300000000503</v>
      </c>
      <c r="R115" s="69">
        <v>3603.7950000000001</v>
      </c>
      <c r="S115" s="69">
        <v>7385.5168000000003</v>
      </c>
      <c r="T115" s="69">
        <v>11038.4714</v>
      </c>
      <c r="U115" s="69">
        <v>160287.44</v>
      </c>
      <c r="V115" s="69">
        <v>551.22787046111296</v>
      </c>
      <c r="W115" s="69">
        <v>2604.4287883888401</v>
      </c>
    </row>
    <row r="116" spans="2:23">
      <c r="B116" s="67">
        <v>114</v>
      </c>
      <c r="C116" s="67" t="s">
        <v>436</v>
      </c>
      <c r="D116" s="67" t="s">
        <v>1615</v>
      </c>
      <c r="E116" s="67">
        <v>1</v>
      </c>
      <c r="F116" s="70">
        <v>1.25642346496463E-5</v>
      </c>
      <c r="G116" s="67">
        <v>68519</v>
      </c>
      <c r="H116" s="70">
        <v>0.86088879395911599</v>
      </c>
      <c r="I116" s="69">
        <v>0</v>
      </c>
      <c r="J116" s="69">
        <v>0</v>
      </c>
      <c r="K116" s="69">
        <v>0</v>
      </c>
      <c r="L116" s="69">
        <v>0</v>
      </c>
      <c r="M116" s="69">
        <v>0</v>
      </c>
      <c r="N116" s="69">
        <v>0</v>
      </c>
      <c r="O116" s="69">
        <v>0</v>
      </c>
      <c r="P116" s="69">
        <v>0</v>
      </c>
      <c r="Q116" s="69">
        <v>1100</v>
      </c>
      <c r="R116" s="69">
        <v>3763.1734999999999</v>
      </c>
      <c r="S116" s="69">
        <v>7745.5793999999996</v>
      </c>
      <c r="T116" s="69">
        <v>11545.1819</v>
      </c>
      <c r="U116" s="69">
        <v>160287.44</v>
      </c>
      <c r="V116" s="69">
        <v>585.06006508355301</v>
      </c>
      <c r="W116" s="69">
        <v>2812.9688089289898</v>
      </c>
    </row>
    <row r="117" spans="2:23">
      <c r="B117" s="67">
        <v>115</v>
      </c>
      <c r="C117" s="67" t="s">
        <v>437</v>
      </c>
      <c r="D117" s="67" t="s">
        <v>1615</v>
      </c>
      <c r="E117" s="67">
        <v>51970</v>
      </c>
      <c r="F117" s="70">
        <v>0.65296327474211902</v>
      </c>
      <c r="G117" s="67">
        <v>26914</v>
      </c>
      <c r="H117" s="70">
        <v>0.33815381136058098</v>
      </c>
      <c r="I117" s="69">
        <v>0</v>
      </c>
      <c r="J117" s="69">
        <v>0</v>
      </c>
      <c r="K117" s="69">
        <v>0</v>
      </c>
      <c r="L117" s="69">
        <v>0</v>
      </c>
      <c r="M117" s="69">
        <v>0</v>
      </c>
      <c r="N117" s="69">
        <v>0</v>
      </c>
      <c r="O117" s="69">
        <v>0</v>
      </c>
      <c r="P117" s="69">
        <v>0</v>
      </c>
      <c r="Q117" s="69">
        <v>0</v>
      </c>
      <c r="R117" s="69">
        <v>0</v>
      </c>
      <c r="S117" s="69">
        <v>63.931999999999903</v>
      </c>
      <c r="T117" s="69">
        <v>269.85599999999801</v>
      </c>
      <c r="U117" s="69">
        <v>5130.24</v>
      </c>
      <c r="V117" s="69">
        <v>11.3840023894863</v>
      </c>
      <c r="W117" s="69">
        <v>129.32618218499201</v>
      </c>
    </row>
    <row r="118" spans="2:23">
      <c r="B118" s="67">
        <v>116</v>
      </c>
      <c r="C118" s="67" t="s">
        <v>438</v>
      </c>
      <c r="D118" s="67" t="s">
        <v>1615</v>
      </c>
      <c r="E118" s="67">
        <v>1</v>
      </c>
      <c r="F118" s="70">
        <v>1.25642346496463E-5</v>
      </c>
      <c r="G118" s="67">
        <v>57955</v>
      </c>
      <c r="H118" s="70">
        <v>0.72816021912025197</v>
      </c>
      <c r="I118" s="69">
        <v>0</v>
      </c>
      <c r="J118" s="69">
        <v>0</v>
      </c>
      <c r="K118" s="69">
        <v>0</v>
      </c>
      <c r="L118" s="69">
        <v>0</v>
      </c>
      <c r="M118" s="69">
        <v>0</v>
      </c>
      <c r="N118" s="69">
        <v>0</v>
      </c>
      <c r="O118" s="69">
        <v>0</v>
      </c>
      <c r="P118" s="69">
        <v>58.36</v>
      </c>
      <c r="Q118" s="69">
        <v>1869.6310000000001</v>
      </c>
      <c r="R118" s="69">
        <v>6269.4724999999999</v>
      </c>
      <c r="S118" s="69">
        <v>13040.9552</v>
      </c>
      <c r="T118" s="69">
        <v>18923.299599999998</v>
      </c>
      <c r="U118" s="69">
        <v>466614.14</v>
      </c>
      <c r="V118" s="69">
        <v>1059.26795099887</v>
      </c>
      <c r="W118" s="69">
        <v>5243.2547041759999</v>
      </c>
    </row>
    <row r="119" spans="2:23">
      <c r="B119" s="67">
        <v>117</v>
      </c>
      <c r="C119" s="67" t="s">
        <v>439</v>
      </c>
      <c r="D119" s="67" t="s">
        <v>1615</v>
      </c>
      <c r="E119" s="67">
        <v>1</v>
      </c>
      <c r="F119" s="70">
        <v>1.25642346496463E-5</v>
      </c>
      <c r="G119" s="67">
        <v>70520</v>
      </c>
      <c r="H119" s="70">
        <v>0.88602982749305803</v>
      </c>
      <c r="I119" s="69">
        <v>0</v>
      </c>
      <c r="J119" s="69">
        <v>0</v>
      </c>
      <c r="K119" s="69">
        <v>0</v>
      </c>
      <c r="L119" s="69">
        <v>0</v>
      </c>
      <c r="M119" s="69">
        <v>0</v>
      </c>
      <c r="N119" s="69">
        <v>0</v>
      </c>
      <c r="O119" s="69">
        <v>0</v>
      </c>
      <c r="P119" s="69">
        <v>0</v>
      </c>
      <c r="Q119" s="69">
        <v>109.266000000001</v>
      </c>
      <c r="R119" s="69">
        <v>1383.123</v>
      </c>
      <c r="S119" s="69">
        <v>5467.7623999999996</v>
      </c>
      <c r="T119" s="69">
        <v>10962.115</v>
      </c>
      <c r="U119" s="69">
        <v>466614.14</v>
      </c>
      <c r="V119" s="69">
        <v>468.708999623068</v>
      </c>
      <c r="W119" s="69">
        <v>4301.82880532938</v>
      </c>
    </row>
    <row r="120" spans="2:23">
      <c r="B120" s="67">
        <v>118</v>
      </c>
      <c r="C120" s="67" t="s">
        <v>440</v>
      </c>
      <c r="D120" s="67" t="s">
        <v>1615</v>
      </c>
      <c r="E120" s="67">
        <v>1</v>
      </c>
      <c r="F120" s="70">
        <v>1.25642346496463E-5</v>
      </c>
      <c r="G120" s="67">
        <v>66085</v>
      </c>
      <c r="H120" s="70">
        <v>0.83030744682187696</v>
      </c>
      <c r="I120" s="69">
        <v>0</v>
      </c>
      <c r="J120" s="69">
        <v>0</v>
      </c>
      <c r="K120" s="69">
        <v>0</v>
      </c>
      <c r="L120" s="69">
        <v>0</v>
      </c>
      <c r="M120" s="69">
        <v>0</v>
      </c>
      <c r="N120" s="69">
        <v>0</v>
      </c>
      <c r="O120" s="69">
        <v>0</v>
      </c>
      <c r="P120" s="69">
        <v>0</v>
      </c>
      <c r="Q120" s="69">
        <v>880.53200000000197</v>
      </c>
      <c r="R120" s="69">
        <v>4722.8419999999996</v>
      </c>
      <c r="S120" s="69">
        <v>10986.6288</v>
      </c>
      <c r="T120" s="69">
        <v>15734.113799999999</v>
      </c>
      <c r="U120" s="69">
        <v>312403.44</v>
      </c>
      <c r="V120" s="69">
        <v>770.53615265736903</v>
      </c>
      <c r="W120" s="69">
        <v>4172.0943120497004</v>
      </c>
    </row>
    <row r="121" spans="2:23">
      <c r="B121" s="67">
        <v>119</v>
      </c>
      <c r="C121" s="67" t="s">
        <v>441</v>
      </c>
      <c r="D121" s="67" t="s">
        <v>1615</v>
      </c>
      <c r="E121" s="67">
        <v>1</v>
      </c>
      <c r="F121" s="70">
        <v>1.25642346496463E-5</v>
      </c>
      <c r="G121" s="67">
        <v>71333</v>
      </c>
      <c r="H121" s="70">
        <v>0.89624455026322103</v>
      </c>
      <c r="I121" s="69">
        <v>0</v>
      </c>
      <c r="J121" s="69">
        <v>0</v>
      </c>
      <c r="K121" s="69">
        <v>0</v>
      </c>
      <c r="L121" s="69">
        <v>0</v>
      </c>
      <c r="M121" s="69">
        <v>0</v>
      </c>
      <c r="N121" s="69">
        <v>0</v>
      </c>
      <c r="O121" s="69">
        <v>0</v>
      </c>
      <c r="P121" s="69">
        <v>0</v>
      </c>
      <c r="Q121" s="69">
        <v>21</v>
      </c>
      <c r="R121" s="69">
        <v>221.20750000000001</v>
      </c>
      <c r="S121" s="69">
        <v>716.84799999999996</v>
      </c>
      <c r="T121" s="69">
        <v>1206.8131000000001</v>
      </c>
      <c r="U121" s="69">
        <v>32781.839999999997</v>
      </c>
      <c r="V121" s="69">
        <v>53.010564015579803</v>
      </c>
      <c r="W121" s="69">
        <v>386.68347433690298</v>
      </c>
    </row>
    <row r="122" spans="2:23">
      <c r="B122" s="67">
        <v>120</v>
      </c>
      <c r="C122" s="67" t="s">
        <v>442</v>
      </c>
      <c r="D122" s="67" t="s">
        <v>1615</v>
      </c>
      <c r="E122" s="67">
        <v>1</v>
      </c>
      <c r="F122" s="70">
        <v>1.25642346496463E-5</v>
      </c>
      <c r="G122" s="67">
        <v>79590</v>
      </c>
      <c r="H122" s="70">
        <v>0.99998743576534999</v>
      </c>
      <c r="I122" s="69">
        <v>0</v>
      </c>
      <c r="J122" s="69">
        <v>0</v>
      </c>
      <c r="K122" s="69">
        <v>0</v>
      </c>
      <c r="L122" s="69">
        <v>0</v>
      </c>
      <c r="M122" s="69">
        <v>0</v>
      </c>
      <c r="N122" s="69">
        <v>0</v>
      </c>
      <c r="O122" s="69">
        <v>0</v>
      </c>
      <c r="P122" s="69">
        <v>0</v>
      </c>
      <c r="Q122" s="69">
        <v>0</v>
      </c>
      <c r="R122" s="69">
        <v>0</v>
      </c>
      <c r="S122" s="69">
        <v>0</v>
      </c>
      <c r="T122" s="69">
        <v>0</v>
      </c>
      <c r="U122" s="69">
        <v>0</v>
      </c>
      <c r="V122" s="69">
        <v>0</v>
      </c>
      <c r="W122" s="69">
        <v>0</v>
      </c>
    </row>
    <row r="123" spans="2:23">
      <c r="B123" s="67">
        <v>121</v>
      </c>
      <c r="C123" s="67" t="s">
        <v>443</v>
      </c>
      <c r="D123" s="67" t="s">
        <v>1615</v>
      </c>
      <c r="E123" s="67">
        <v>1</v>
      </c>
      <c r="F123" s="70">
        <v>1.25642346496463E-5</v>
      </c>
      <c r="G123" s="67">
        <v>53529</v>
      </c>
      <c r="H123" s="70">
        <v>0.67255091656091803</v>
      </c>
      <c r="I123" s="69">
        <v>0</v>
      </c>
      <c r="J123" s="69">
        <v>0</v>
      </c>
      <c r="K123" s="69">
        <v>0</v>
      </c>
      <c r="L123" s="69">
        <v>0</v>
      </c>
      <c r="M123" s="69">
        <v>0</v>
      </c>
      <c r="N123" s="69">
        <v>0</v>
      </c>
      <c r="O123" s="69">
        <v>0</v>
      </c>
      <c r="P123" s="69">
        <v>108</v>
      </c>
      <c r="Q123" s="69">
        <v>2258.9189999999999</v>
      </c>
      <c r="R123" s="69">
        <v>6841.5564999999997</v>
      </c>
      <c r="S123" s="69">
        <v>13735.8752</v>
      </c>
      <c r="T123" s="69">
        <v>20000</v>
      </c>
      <c r="U123" s="69">
        <v>466614.14</v>
      </c>
      <c r="V123" s="69">
        <v>1176.4396027139101</v>
      </c>
      <c r="W123" s="69">
        <v>5878.4327364179999</v>
      </c>
    </row>
    <row r="124" spans="2:23">
      <c r="B124" s="67">
        <v>122</v>
      </c>
      <c r="C124" s="67" t="s">
        <v>444</v>
      </c>
      <c r="D124" s="67" t="s">
        <v>1615</v>
      </c>
      <c r="E124" s="67">
        <v>1</v>
      </c>
      <c r="F124" s="70">
        <v>1.25642346496463E-5</v>
      </c>
      <c r="G124" s="67">
        <v>67807</v>
      </c>
      <c r="H124" s="70">
        <v>0.85194305888856803</v>
      </c>
      <c r="I124" s="69">
        <v>0</v>
      </c>
      <c r="J124" s="69">
        <v>0</v>
      </c>
      <c r="K124" s="69">
        <v>0</v>
      </c>
      <c r="L124" s="69">
        <v>0</v>
      </c>
      <c r="M124" s="69">
        <v>0</v>
      </c>
      <c r="N124" s="69">
        <v>0</v>
      </c>
      <c r="O124" s="69">
        <v>0</v>
      </c>
      <c r="P124" s="69">
        <v>0</v>
      </c>
      <c r="Q124" s="69">
        <v>293.27100000000098</v>
      </c>
      <c r="R124" s="69">
        <v>1598.799</v>
      </c>
      <c r="S124" s="69">
        <v>5666.5241999999998</v>
      </c>
      <c r="T124" s="69">
        <v>10831.8439</v>
      </c>
      <c r="U124" s="69">
        <v>466614.14</v>
      </c>
      <c r="V124" s="69">
        <v>483.82242492775498</v>
      </c>
      <c r="W124" s="69">
        <v>4270.6921695269903</v>
      </c>
    </row>
    <row r="125" spans="2:23">
      <c r="B125" s="67">
        <v>123</v>
      </c>
      <c r="C125" s="67" t="s">
        <v>445</v>
      </c>
      <c r="D125" s="67" t="s">
        <v>1615</v>
      </c>
      <c r="E125" s="67">
        <v>1</v>
      </c>
      <c r="F125" s="70">
        <v>1.25642346496463E-5</v>
      </c>
      <c r="G125" s="67">
        <v>64981</v>
      </c>
      <c r="H125" s="70">
        <v>0.81643653176866704</v>
      </c>
      <c r="I125" s="69">
        <v>0</v>
      </c>
      <c r="J125" s="69">
        <v>0</v>
      </c>
      <c r="K125" s="69">
        <v>0</v>
      </c>
      <c r="L125" s="69">
        <v>0</v>
      </c>
      <c r="M125" s="69">
        <v>0</v>
      </c>
      <c r="N125" s="69">
        <v>0</v>
      </c>
      <c r="O125" s="69">
        <v>0</v>
      </c>
      <c r="P125" s="69">
        <v>0</v>
      </c>
      <c r="Q125" s="69">
        <v>957.32200000000103</v>
      </c>
      <c r="R125" s="69">
        <v>4775.9380000000101</v>
      </c>
      <c r="S125" s="69">
        <v>11001.4048</v>
      </c>
      <c r="T125" s="69">
        <v>15756.4872</v>
      </c>
      <c r="U125" s="69">
        <v>266780.56</v>
      </c>
      <c r="V125" s="69">
        <v>771.70563299409503</v>
      </c>
      <c r="W125" s="69">
        <v>3830.2346149728201</v>
      </c>
    </row>
    <row r="126" spans="2:23">
      <c r="B126" s="67">
        <v>124</v>
      </c>
      <c r="C126" s="67" t="s">
        <v>446</v>
      </c>
      <c r="D126" s="67" t="s">
        <v>1615</v>
      </c>
      <c r="E126" s="67">
        <v>1</v>
      </c>
      <c r="F126" s="70">
        <v>1.25642346496463E-5</v>
      </c>
      <c r="G126" s="67">
        <v>67441</v>
      </c>
      <c r="H126" s="70">
        <v>0.84734454900679701</v>
      </c>
      <c r="I126" s="69">
        <v>0</v>
      </c>
      <c r="J126" s="69">
        <v>0</v>
      </c>
      <c r="K126" s="69">
        <v>0</v>
      </c>
      <c r="L126" s="69">
        <v>0</v>
      </c>
      <c r="M126" s="69">
        <v>0</v>
      </c>
      <c r="N126" s="69">
        <v>0</v>
      </c>
      <c r="O126" s="69">
        <v>0</v>
      </c>
      <c r="P126" s="69">
        <v>0</v>
      </c>
      <c r="Q126" s="69">
        <v>110.19900000000101</v>
      </c>
      <c r="R126" s="69">
        <v>351.214</v>
      </c>
      <c r="S126" s="69">
        <v>888.93420000000106</v>
      </c>
      <c r="T126" s="69">
        <v>1429.8099</v>
      </c>
      <c r="U126" s="69">
        <v>45584.68</v>
      </c>
      <c r="V126" s="69">
        <v>70.761959165724306</v>
      </c>
      <c r="W126" s="69">
        <v>471.360954692142</v>
      </c>
    </row>
    <row r="127" spans="2:23">
      <c r="B127" s="67">
        <v>125</v>
      </c>
      <c r="C127" s="67" t="s">
        <v>447</v>
      </c>
      <c r="D127" s="67" t="s">
        <v>1615</v>
      </c>
      <c r="E127" s="67">
        <v>1</v>
      </c>
      <c r="F127" s="70">
        <v>1.25642346496463E-5</v>
      </c>
      <c r="G127" s="67">
        <v>67312</v>
      </c>
      <c r="H127" s="70">
        <v>0.84572376273699301</v>
      </c>
      <c r="I127" s="69">
        <v>0</v>
      </c>
      <c r="J127" s="69">
        <v>0</v>
      </c>
      <c r="K127" s="69">
        <v>0</v>
      </c>
      <c r="L127" s="69">
        <v>0</v>
      </c>
      <c r="M127" s="69">
        <v>0</v>
      </c>
      <c r="N127" s="69">
        <v>0</v>
      </c>
      <c r="O127" s="69">
        <v>0</v>
      </c>
      <c r="P127" s="69">
        <v>0</v>
      </c>
      <c r="Q127" s="69">
        <v>25</v>
      </c>
      <c r="R127" s="69">
        <v>70.910000000000593</v>
      </c>
      <c r="S127" s="69">
        <v>241</v>
      </c>
      <c r="T127" s="69">
        <v>424.14359999999999</v>
      </c>
      <c r="U127" s="69">
        <v>4912</v>
      </c>
      <c r="V127" s="69">
        <v>18.236785651463801</v>
      </c>
      <c r="W127" s="69">
        <v>103.339723888224</v>
      </c>
    </row>
    <row r="128" spans="2:23">
      <c r="B128" s="67">
        <v>126</v>
      </c>
      <c r="C128" s="67" t="s">
        <v>448</v>
      </c>
      <c r="D128" s="67" t="s">
        <v>1615</v>
      </c>
      <c r="E128" s="67">
        <v>1</v>
      </c>
      <c r="F128" s="70">
        <v>1.25642346496463E-5</v>
      </c>
      <c r="G128" s="67">
        <v>74707</v>
      </c>
      <c r="H128" s="70">
        <v>0.93863627797112703</v>
      </c>
      <c r="I128" s="69">
        <v>0</v>
      </c>
      <c r="J128" s="69">
        <v>0</v>
      </c>
      <c r="K128" s="69">
        <v>0</v>
      </c>
      <c r="L128" s="69">
        <v>0</v>
      </c>
      <c r="M128" s="69">
        <v>0</v>
      </c>
      <c r="N128" s="69">
        <v>0</v>
      </c>
      <c r="O128" s="69">
        <v>0</v>
      </c>
      <c r="P128" s="69">
        <v>0</v>
      </c>
      <c r="Q128" s="69">
        <v>0</v>
      </c>
      <c r="R128" s="69">
        <v>279.38950000000301</v>
      </c>
      <c r="S128" s="69">
        <v>2510.3553999999999</v>
      </c>
      <c r="T128" s="69">
        <v>4695.4041999999999</v>
      </c>
      <c r="U128" s="69">
        <v>39588.43</v>
      </c>
      <c r="V128" s="69">
        <v>155.35182145998201</v>
      </c>
      <c r="W128" s="69">
        <v>1017.63028572838</v>
      </c>
    </row>
    <row r="129" spans="2:23">
      <c r="B129" s="67">
        <v>127</v>
      </c>
      <c r="C129" s="67" t="s">
        <v>449</v>
      </c>
      <c r="D129" s="67" t="s">
        <v>1615</v>
      </c>
      <c r="E129" s="67">
        <v>1</v>
      </c>
      <c r="F129" s="70">
        <v>1.25642346496463E-5</v>
      </c>
      <c r="G129" s="67">
        <v>52514</v>
      </c>
      <c r="H129" s="70">
        <v>0.65979821839152697</v>
      </c>
      <c r="I129" s="69">
        <v>0</v>
      </c>
      <c r="J129" s="69">
        <v>0</v>
      </c>
      <c r="K129" s="69">
        <v>0</v>
      </c>
      <c r="L129" s="69">
        <v>0</v>
      </c>
      <c r="M129" s="69">
        <v>0</v>
      </c>
      <c r="N129" s="69">
        <v>0</v>
      </c>
      <c r="O129" s="69">
        <v>0</v>
      </c>
      <c r="P129" s="69">
        <v>173.82249999999999</v>
      </c>
      <c r="Q129" s="69">
        <v>2149.5710000000199</v>
      </c>
      <c r="R129" s="69">
        <v>6645.8810000000003</v>
      </c>
      <c r="S129" s="69">
        <v>13437.394399999999</v>
      </c>
      <c r="T129" s="69">
        <v>19546.448799999998</v>
      </c>
      <c r="U129" s="69">
        <v>466614.14</v>
      </c>
      <c r="V129" s="69">
        <v>1148.9938545043301</v>
      </c>
      <c r="W129" s="69">
        <v>5596.7937360316701</v>
      </c>
    </row>
    <row r="130" spans="2:23">
      <c r="B130" s="67">
        <v>128</v>
      </c>
      <c r="C130" s="67" t="s">
        <v>450</v>
      </c>
      <c r="D130" s="67" t="s">
        <v>1615</v>
      </c>
      <c r="E130" s="67">
        <v>1</v>
      </c>
      <c r="F130" s="70">
        <v>1.25642346496463E-5</v>
      </c>
      <c r="G130" s="67">
        <v>67086</v>
      </c>
      <c r="H130" s="70">
        <v>0.84288424570617304</v>
      </c>
      <c r="I130" s="69">
        <v>0</v>
      </c>
      <c r="J130" s="69">
        <v>0</v>
      </c>
      <c r="K130" s="69">
        <v>0</v>
      </c>
      <c r="L130" s="69">
        <v>0</v>
      </c>
      <c r="M130" s="69">
        <v>0</v>
      </c>
      <c r="N130" s="69">
        <v>0</v>
      </c>
      <c r="O130" s="69">
        <v>0</v>
      </c>
      <c r="P130" s="69">
        <v>0</v>
      </c>
      <c r="Q130" s="69">
        <v>375.01400000000001</v>
      </c>
      <c r="R130" s="69">
        <v>1818.0725</v>
      </c>
      <c r="S130" s="69">
        <v>6414.0650000000096</v>
      </c>
      <c r="T130" s="69">
        <v>12221.263499999999</v>
      </c>
      <c r="U130" s="69">
        <v>466614.14</v>
      </c>
      <c r="V130" s="69">
        <v>542.92287913054395</v>
      </c>
      <c r="W130" s="69">
        <v>4682.80163129427</v>
      </c>
    </row>
    <row r="131" spans="2:23">
      <c r="B131" s="67">
        <v>129</v>
      </c>
      <c r="C131" s="67" t="s">
        <v>451</v>
      </c>
      <c r="D131" s="67" t="s">
        <v>1615</v>
      </c>
      <c r="E131" s="67">
        <v>1</v>
      </c>
      <c r="F131" s="70">
        <v>1.25642346496463E-5</v>
      </c>
      <c r="G131" s="67">
        <v>64603</v>
      </c>
      <c r="H131" s="70">
        <v>0.81168725107110096</v>
      </c>
      <c r="I131" s="69">
        <v>0</v>
      </c>
      <c r="J131" s="69">
        <v>0</v>
      </c>
      <c r="K131" s="69">
        <v>0</v>
      </c>
      <c r="L131" s="69">
        <v>0</v>
      </c>
      <c r="M131" s="69">
        <v>0</v>
      </c>
      <c r="N131" s="69">
        <v>0</v>
      </c>
      <c r="O131" s="69">
        <v>0</v>
      </c>
      <c r="P131" s="69">
        <v>0</v>
      </c>
      <c r="Q131" s="69">
        <v>1002.549</v>
      </c>
      <c r="R131" s="69">
        <v>4947.0169999999998</v>
      </c>
      <c r="S131" s="69">
        <v>11276.8128</v>
      </c>
      <c r="T131" s="69">
        <v>16030.2791</v>
      </c>
      <c r="U131" s="69">
        <v>312403.44</v>
      </c>
      <c r="V131" s="69">
        <v>807.77256301042803</v>
      </c>
      <c r="W131" s="69">
        <v>4270.4611944853996</v>
      </c>
    </row>
    <row r="132" spans="2:23">
      <c r="B132" s="67">
        <v>130</v>
      </c>
      <c r="C132" s="67" t="s">
        <v>452</v>
      </c>
      <c r="D132" s="67" t="s">
        <v>1615</v>
      </c>
      <c r="E132" s="67">
        <v>1</v>
      </c>
      <c r="F132" s="70">
        <v>1.25642346496463E-5</v>
      </c>
      <c r="G132" s="67">
        <v>67417</v>
      </c>
      <c r="H132" s="70">
        <v>0.84704300737520599</v>
      </c>
      <c r="I132" s="69">
        <v>0</v>
      </c>
      <c r="J132" s="69">
        <v>0</v>
      </c>
      <c r="K132" s="69">
        <v>0</v>
      </c>
      <c r="L132" s="69">
        <v>0</v>
      </c>
      <c r="M132" s="69">
        <v>0</v>
      </c>
      <c r="N132" s="69">
        <v>0</v>
      </c>
      <c r="O132" s="69">
        <v>0</v>
      </c>
      <c r="P132" s="69">
        <v>0</v>
      </c>
      <c r="Q132" s="69">
        <v>110.91200000000001</v>
      </c>
      <c r="R132" s="69">
        <v>354.10500000000002</v>
      </c>
      <c r="S132" s="69">
        <v>893.14260000000002</v>
      </c>
      <c r="T132" s="69">
        <v>1434.1841999999999</v>
      </c>
      <c r="U132" s="69">
        <v>45584.68</v>
      </c>
      <c r="V132" s="69">
        <v>71.421299786405299</v>
      </c>
      <c r="W132" s="69">
        <v>478.202858310708</v>
      </c>
    </row>
    <row r="133" spans="2:23">
      <c r="B133" s="67">
        <v>131</v>
      </c>
      <c r="C133" s="67" t="s">
        <v>453</v>
      </c>
      <c r="D133" s="67" t="s">
        <v>1615</v>
      </c>
      <c r="E133" s="67">
        <v>1</v>
      </c>
      <c r="F133" s="70">
        <v>1.25642346496463E-5</v>
      </c>
      <c r="G133" s="67">
        <v>79590</v>
      </c>
      <c r="H133" s="70">
        <v>0.99998743576534999</v>
      </c>
      <c r="I133" s="69">
        <v>0</v>
      </c>
      <c r="J133" s="69">
        <v>0</v>
      </c>
      <c r="K133" s="69">
        <v>0</v>
      </c>
      <c r="L133" s="69">
        <v>0</v>
      </c>
      <c r="M133" s="69">
        <v>0</v>
      </c>
      <c r="N133" s="69">
        <v>0</v>
      </c>
      <c r="O133" s="69">
        <v>0</v>
      </c>
      <c r="P133" s="69">
        <v>0</v>
      </c>
      <c r="Q133" s="69">
        <v>0</v>
      </c>
      <c r="R133" s="69">
        <v>0</v>
      </c>
      <c r="S133" s="69">
        <v>0</v>
      </c>
      <c r="T133" s="69">
        <v>0</v>
      </c>
      <c r="U133" s="69">
        <v>0</v>
      </c>
      <c r="V133" s="69">
        <v>0</v>
      </c>
      <c r="W133" s="69">
        <v>0</v>
      </c>
    </row>
    <row r="134" spans="2:23">
      <c r="B134" s="67">
        <v>132</v>
      </c>
      <c r="C134" s="67" t="s">
        <v>454</v>
      </c>
      <c r="D134" s="67" t="s">
        <v>1615</v>
      </c>
      <c r="E134" s="67">
        <v>1</v>
      </c>
      <c r="F134" s="70">
        <v>1.25642346496463E-5</v>
      </c>
      <c r="G134" s="67">
        <v>74702</v>
      </c>
      <c r="H134" s="70">
        <v>0.93857345679787896</v>
      </c>
      <c r="I134" s="69">
        <v>0</v>
      </c>
      <c r="J134" s="69">
        <v>0</v>
      </c>
      <c r="K134" s="69">
        <v>0</v>
      </c>
      <c r="L134" s="69">
        <v>0</v>
      </c>
      <c r="M134" s="69">
        <v>0</v>
      </c>
      <c r="N134" s="69">
        <v>0</v>
      </c>
      <c r="O134" s="69">
        <v>0</v>
      </c>
      <c r="P134" s="69">
        <v>0</v>
      </c>
      <c r="Q134" s="69">
        <v>0</v>
      </c>
      <c r="R134" s="69">
        <v>283.31650000000002</v>
      </c>
      <c r="S134" s="69">
        <v>2520.9142000000002</v>
      </c>
      <c r="T134" s="69">
        <v>4700.9987000000001</v>
      </c>
      <c r="U134" s="69">
        <v>39588.43</v>
      </c>
      <c r="V134" s="69">
        <v>155.722798592788</v>
      </c>
      <c r="W134" s="69">
        <v>1018.91985666511</v>
      </c>
    </row>
    <row r="135" spans="2:23">
      <c r="B135" s="67">
        <v>133</v>
      </c>
      <c r="C135" s="67" t="s">
        <v>455</v>
      </c>
      <c r="D135" s="67" t="s">
        <v>1615</v>
      </c>
      <c r="E135" s="67">
        <v>1</v>
      </c>
      <c r="F135" s="70">
        <v>1.25642346496463E-5</v>
      </c>
      <c r="G135" s="67">
        <v>46997</v>
      </c>
      <c r="H135" s="70">
        <v>0.59048133582942797</v>
      </c>
      <c r="I135" s="69">
        <v>0</v>
      </c>
      <c r="J135" s="69">
        <v>0</v>
      </c>
      <c r="K135" s="69">
        <v>0</v>
      </c>
      <c r="L135" s="69">
        <v>0</v>
      </c>
      <c r="M135" s="69">
        <v>0</v>
      </c>
      <c r="N135" s="69">
        <v>0</v>
      </c>
      <c r="O135" s="69">
        <v>0</v>
      </c>
      <c r="P135" s="69">
        <v>233.3775</v>
      </c>
      <c r="Q135" s="69">
        <v>2567.4189999999999</v>
      </c>
      <c r="R135" s="69">
        <v>7217.6150000000098</v>
      </c>
      <c r="S135" s="69">
        <v>14197.7348</v>
      </c>
      <c r="T135" s="69">
        <v>20690.3223</v>
      </c>
      <c r="U135" s="69">
        <v>466614.14</v>
      </c>
      <c r="V135" s="69">
        <v>1268.6096777233299</v>
      </c>
      <c r="W135" s="69">
        <v>6206.2754949319997</v>
      </c>
    </row>
    <row r="136" spans="2:23">
      <c r="B136" s="67">
        <v>134</v>
      </c>
      <c r="C136" s="67" t="s">
        <v>456</v>
      </c>
      <c r="D136" s="67" t="s">
        <v>1615</v>
      </c>
      <c r="E136" s="67">
        <v>1</v>
      </c>
      <c r="F136" s="70">
        <v>1.25642346496463E-5</v>
      </c>
      <c r="G136" s="67">
        <v>64102</v>
      </c>
      <c r="H136" s="70">
        <v>0.80539256951162796</v>
      </c>
      <c r="I136" s="69">
        <v>0</v>
      </c>
      <c r="J136" s="69">
        <v>0</v>
      </c>
      <c r="K136" s="69">
        <v>0</v>
      </c>
      <c r="L136" s="69">
        <v>0</v>
      </c>
      <c r="M136" s="69">
        <v>0</v>
      </c>
      <c r="N136" s="69">
        <v>0</v>
      </c>
      <c r="O136" s="69">
        <v>0</v>
      </c>
      <c r="P136" s="69">
        <v>0</v>
      </c>
      <c r="Q136" s="69">
        <v>1038.116</v>
      </c>
      <c r="R136" s="69">
        <v>4868.48200000001</v>
      </c>
      <c r="S136" s="69">
        <v>11095.632</v>
      </c>
      <c r="T136" s="69">
        <v>15828.875899999999</v>
      </c>
      <c r="U136" s="69">
        <v>266780.56</v>
      </c>
      <c r="V136" s="69">
        <v>789.88200226159097</v>
      </c>
      <c r="W136" s="69">
        <v>3867.1109874898698</v>
      </c>
    </row>
    <row r="137" spans="2:23">
      <c r="B137" s="67">
        <v>135</v>
      </c>
      <c r="C137" s="67" t="s">
        <v>457</v>
      </c>
      <c r="D137" s="67" t="s">
        <v>1615</v>
      </c>
      <c r="E137" s="67">
        <v>1</v>
      </c>
      <c r="F137" s="70">
        <v>1.25642346496463E-5</v>
      </c>
      <c r="G137" s="67">
        <v>47763</v>
      </c>
      <c r="H137" s="70">
        <v>0.60010553957105695</v>
      </c>
      <c r="I137" s="69">
        <v>0</v>
      </c>
      <c r="J137" s="69">
        <v>0</v>
      </c>
      <c r="K137" s="69">
        <v>0</v>
      </c>
      <c r="L137" s="69">
        <v>0</v>
      </c>
      <c r="M137" s="69">
        <v>0</v>
      </c>
      <c r="N137" s="69">
        <v>0</v>
      </c>
      <c r="O137" s="69">
        <v>0</v>
      </c>
      <c r="P137" s="69">
        <v>264.185</v>
      </c>
      <c r="Q137" s="69">
        <v>2369.6239999999998</v>
      </c>
      <c r="R137" s="69">
        <v>6830.1760000000004</v>
      </c>
      <c r="S137" s="69">
        <v>13727.5164</v>
      </c>
      <c r="T137" s="69">
        <v>19862.370999999999</v>
      </c>
      <c r="U137" s="69">
        <v>466614.14</v>
      </c>
      <c r="V137" s="69">
        <v>1205.8532762909899</v>
      </c>
      <c r="W137" s="69">
        <v>5716.9584272874199</v>
      </c>
    </row>
    <row r="138" spans="2:23">
      <c r="B138" s="67">
        <v>136</v>
      </c>
      <c r="C138" s="67" t="s">
        <v>458</v>
      </c>
      <c r="D138" s="67" t="s">
        <v>1615</v>
      </c>
      <c r="E138" s="67">
        <v>1</v>
      </c>
      <c r="F138" s="70">
        <v>1.25642346496463E-5</v>
      </c>
      <c r="G138" s="67">
        <v>63203</v>
      </c>
      <c r="H138" s="70">
        <v>0.79409732256159604</v>
      </c>
      <c r="I138" s="69">
        <v>0</v>
      </c>
      <c r="J138" s="69">
        <v>0</v>
      </c>
      <c r="K138" s="69">
        <v>0</v>
      </c>
      <c r="L138" s="69">
        <v>0</v>
      </c>
      <c r="M138" s="69">
        <v>0</v>
      </c>
      <c r="N138" s="69">
        <v>0</v>
      </c>
      <c r="O138" s="69">
        <v>0</v>
      </c>
      <c r="P138" s="69">
        <v>0</v>
      </c>
      <c r="Q138" s="69">
        <v>575.41000000000201</v>
      </c>
      <c r="R138" s="69">
        <v>2170.2105000000001</v>
      </c>
      <c r="S138" s="69">
        <v>7012.98740000001</v>
      </c>
      <c r="T138" s="69">
        <v>12829.831700000001</v>
      </c>
      <c r="U138" s="69">
        <v>500000</v>
      </c>
      <c r="V138" s="69">
        <v>602.64232051765305</v>
      </c>
      <c r="W138" s="69">
        <v>5127.4095643005203</v>
      </c>
    </row>
    <row r="139" spans="2:23">
      <c r="B139" s="67">
        <v>137</v>
      </c>
      <c r="C139" s="67" t="s">
        <v>459</v>
      </c>
      <c r="D139" s="67" t="s">
        <v>1615</v>
      </c>
      <c r="E139" s="67">
        <v>1</v>
      </c>
      <c r="F139" s="70">
        <v>1.25642346496463E-5</v>
      </c>
      <c r="G139" s="67">
        <v>63547</v>
      </c>
      <c r="H139" s="70">
        <v>0.79841941928107496</v>
      </c>
      <c r="I139" s="69">
        <v>0</v>
      </c>
      <c r="J139" s="69">
        <v>0</v>
      </c>
      <c r="K139" s="69">
        <v>0</v>
      </c>
      <c r="L139" s="69">
        <v>0</v>
      </c>
      <c r="M139" s="69">
        <v>0</v>
      </c>
      <c r="N139" s="69">
        <v>0</v>
      </c>
      <c r="O139" s="69">
        <v>0</v>
      </c>
      <c r="P139" s="69">
        <v>0</v>
      </c>
      <c r="Q139" s="69">
        <v>1111.6679999999999</v>
      </c>
      <c r="R139" s="69">
        <v>5048.9935000000196</v>
      </c>
      <c r="S139" s="69">
        <v>11358.226000000001</v>
      </c>
      <c r="T139" s="69">
        <v>16165.924000000001</v>
      </c>
      <c r="U139" s="69">
        <v>312403.44</v>
      </c>
      <c r="V139" s="69">
        <v>830.23189973614797</v>
      </c>
      <c r="W139" s="69">
        <v>4324.1287055210896</v>
      </c>
    </row>
    <row r="140" spans="2:23">
      <c r="B140" s="67">
        <v>138</v>
      </c>
      <c r="C140" s="67" t="s">
        <v>460</v>
      </c>
      <c r="D140" s="67" t="s">
        <v>1615</v>
      </c>
      <c r="E140" s="67">
        <v>1</v>
      </c>
      <c r="F140" s="70">
        <v>1.25642346496463E-5</v>
      </c>
      <c r="G140" s="67">
        <v>64763</v>
      </c>
      <c r="H140" s="70">
        <v>0.81369752861504396</v>
      </c>
      <c r="I140" s="69">
        <v>0</v>
      </c>
      <c r="J140" s="69">
        <v>0</v>
      </c>
      <c r="K140" s="69">
        <v>0</v>
      </c>
      <c r="L140" s="69">
        <v>0</v>
      </c>
      <c r="M140" s="69">
        <v>0</v>
      </c>
      <c r="N140" s="69">
        <v>0</v>
      </c>
      <c r="O140" s="69">
        <v>0</v>
      </c>
      <c r="P140" s="69">
        <v>0</v>
      </c>
      <c r="Q140" s="69">
        <v>157.87200000000001</v>
      </c>
      <c r="R140" s="69">
        <v>424.30200000000002</v>
      </c>
      <c r="S140" s="69">
        <v>981.09199999999998</v>
      </c>
      <c r="T140" s="69">
        <v>1577.1576</v>
      </c>
      <c r="U140" s="69">
        <v>61638.43</v>
      </c>
      <c r="V140" s="69">
        <v>83.417037190601803</v>
      </c>
      <c r="W140" s="69">
        <v>519.31129899772395</v>
      </c>
    </row>
    <row r="141" spans="2:23">
      <c r="B141" s="67">
        <v>139</v>
      </c>
      <c r="C141" s="67" t="s">
        <v>461</v>
      </c>
      <c r="D141" s="67" t="s">
        <v>1615</v>
      </c>
      <c r="E141" s="67">
        <v>1</v>
      </c>
      <c r="F141" s="70">
        <v>1.25642346496463E-5</v>
      </c>
      <c r="G141" s="67">
        <v>79590</v>
      </c>
      <c r="H141" s="70">
        <v>0.99998743576534999</v>
      </c>
      <c r="I141" s="69">
        <v>0</v>
      </c>
      <c r="J141" s="69">
        <v>0</v>
      </c>
      <c r="K141" s="69">
        <v>0</v>
      </c>
      <c r="L141" s="69">
        <v>0</v>
      </c>
      <c r="M141" s="69">
        <v>0</v>
      </c>
      <c r="N141" s="69">
        <v>0</v>
      </c>
      <c r="O141" s="69">
        <v>0</v>
      </c>
      <c r="P141" s="69">
        <v>0</v>
      </c>
      <c r="Q141" s="69">
        <v>0</v>
      </c>
      <c r="R141" s="69">
        <v>0</v>
      </c>
      <c r="S141" s="69">
        <v>0</v>
      </c>
      <c r="T141" s="69">
        <v>0</v>
      </c>
      <c r="U141" s="69">
        <v>0</v>
      </c>
      <c r="V141" s="69">
        <v>0</v>
      </c>
      <c r="W141" s="69">
        <v>0</v>
      </c>
    </row>
    <row r="142" spans="2:23">
      <c r="B142" s="67">
        <v>140</v>
      </c>
      <c r="C142" s="67" t="s">
        <v>462</v>
      </c>
      <c r="D142" s="67" t="s">
        <v>1615</v>
      </c>
      <c r="E142" s="67">
        <v>1</v>
      </c>
      <c r="F142" s="70">
        <v>1.25642346496463E-5</v>
      </c>
      <c r="G142" s="67">
        <v>74253</v>
      </c>
      <c r="H142" s="70">
        <v>0.93293211544018795</v>
      </c>
      <c r="I142" s="69">
        <v>0</v>
      </c>
      <c r="J142" s="69">
        <v>0</v>
      </c>
      <c r="K142" s="69">
        <v>0</v>
      </c>
      <c r="L142" s="69">
        <v>0</v>
      </c>
      <c r="M142" s="69">
        <v>0</v>
      </c>
      <c r="N142" s="69">
        <v>0</v>
      </c>
      <c r="O142" s="69">
        <v>0</v>
      </c>
      <c r="P142" s="69">
        <v>0</v>
      </c>
      <c r="Q142" s="69">
        <v>0</v>
      </c>
      <c r="R142" s="69">
        <v>368.21700000000197</v>
      </c>
      <c r="S142" s="69">
        <v>2583.7568000000001</v>
      </c>
      <c r="T142" s="69">
        <v>4762.4313000000002</v>
      </c>
      <c r="U142" s="69">
        <v>39588.43</v>
      </c>
      <c r="V142" s="69">
        <v>162.41931134564601</v>
      </c>
      <c r="W142" s="69">
        <v>1055.2221055359701</v>
      </c>
    </row>
    <row r="143" spans="2:23">
      <c r="B143" s="67">
        <v>141</v>
      </c>
      <c r="C143" s="67" t="s">
        <v>463</v>
      </c>
      <c r="D143" s="67" t="s">
        <v>1615</v>
      </c>
      <c r="E143" s="67">
        <v>1</v>
      </c>
      <c r="F143" s="70">
        <v>1.25642346496463E-5</v>
      </c>
      <c r="G143" s="67">
        <v>41647</v>
      </c>
      <c r="H143" s="70">
        <v>0.52326268045381996</v>
      </c>
      <c r="I143" s="69">
        <v>0</v>
      </c>
      <c r="J143" s="69">
        <v>0</v>
      </c>
      <c r="K143" s="69">
        <v>0</v>
      </c>
      <c r="L143" s="69">
        <v>0</v>
      </c>
      <c r="M143" s="69">
        <v>0</v>
      </c>
      <c r="N143" s="69">
        <v>0</v>
      </c>
      <c r="O143" s="69">
        <v>0</v>
      </c>
      <c r="P143" s="69">
        <v>330.94499999999999</v>
      </c>
      <c r="Q143" s="69">
        <v>2736.12</v>
      </c>
      <c r="R143" s="69">
        <v>7404.3430000000099</v>
      </c>
      <c r="S143" s="69">
        <v>14559.9092</v>
      </c>
      <c r="T143" s="69">
        <v>21142.425999999999</v>
      </c>
      <c r="U143" s="69">
        <v>500000</v>
      </c>
      <c r="V143" s="69">
        <v>1334.6753320768901</v>
      </c>
      <c r="W143" s="69">
        <v>6571.6975047334799</v>
      </c>
    </row>
    <row r="144" spans="2:23">
      <c r="B144" s="67">
        <v>142</v>
      </c>
      <c r="C144" s="67" t="s">
        <v>464</v>
      </c>
      <c r="D144" s="67" t="s">
        <v>1615</v>
      </c>
      <c r="E144" s="67">
        <v>1</v>
      </c>
      <c r="F144" s="70">
        <v>1.25642346496463E-5</v>
      </c>
      <c r="G144" s="67">
        <v>46879</v>
      </c>
      <c r="H144" s="70">
        <v>0.58899875614077002</v>
      </c>
      <c r="I144" s="69">
        <v>0</v>
      </c>
      <c r="J144" s="69">
        <v>0</v>
      </c>
      <c r="K144" s="69">
        <v>0</v>
      </c>
      <c r="L144" s="69">
        <v>0</v>
      </c>
      <c r="M144" s="69">
        <v>0</v>
      </c>
      <c r="N144" s="69">
        <v>0</v>
      </c>
      <c r="O144" s="69">
        <v>0</v>
      </c>
      <c r="P144" s="69">
        <v>283.45749999999998</v>
      </c>
      <c r="Q144" s="69">
        <v>2418.0520000000001</v>
      </c>
      <c r="R144" s="69">
        <v>6883.8835000000099</v>
      </c>
      <c r="S144" s="69">
        <v>13746.247600000001</v>
      </c>
      <c r="T144" s="69">
        <v>19930.8923</v>
      </c>
      <c r="U144" s="69">
        <v>466614.14</v>
      </c>
      <c r="V144" s="69">
        <v>1217.77003279306</v>
      </c>
      <c r="W144" s="69">
        <v>5767.2677798119103</v>
      </c>
    </row>
    <row r="145" spans="2:23">
      <c r="B145" s="67">
        <v>143</v>
      </c>
      <c r="C145" s="67" t="s">
        <v>465</v>
      </c>
      <c r="D145" s="67" t="s">
        <v>1615</v>
      </c>
      <c r="E145" s="67">
        <v>1</v>
      </c>
      <c r="F145" s="70">
        <v>1.25642346496463E-5</v>
      </c>
      <c r="G145" s="67">
        <v>62597</v>
      </c>
      <c r="H145" s="70">
        <v>0.78648339636391096</v>
      </c>
      <c r="I145" s="69">
        <v>0</v>
      </c>
      <c r="J145" s="69">
        <v>0</v>
      </c>
      <c r="K145" s="69">
        <v>0</v>
      </c>
      <c r="L145" s="69">
        <v>0</v>
      </c>
      <c r="M145" s="69">
        <v>0</v>
      </c>
      <c r="N145" s="69">
        <v>0</v>
      </c>
      <c r="O145" s="69">
        <v>0</v>
      </c>
      <c r="P145" s="69">
        <v>0</v>
      </c>
      <c r="Q145" s="69">
        <v>620.23500000000001</v>
      </c>
      <c r="R145" s="69">
        <v>2251.895</v>
      </c>
      <c r="S145" s="69">
        <v>7163.6522000000105</v>
      </c>
      <c r="T145" s="69">
        <v>12856.1297</v>
      </c>
      <c r="U145" s="69">
        <v>500000</v>
      </c>
      <c r="V145" s="69">
        <v>612.14279168237204</v>
      </c>
      <c r="W145" s="69">
        <v>5145.51686118009</v>
      </c>
    </row>
    <row r="146" spans="2:23">
      <c r="B146" s="67">
        <v>144</v>
      </c>
      <c r="C146" s="67" t="s">
        <v>466</v>
      </c>
      <c r="D146" s="67" t="s">
        <v>1615</v>
      </c>
      <c r="E146" s="67">
        <v>1</v>
      </c>
      <c r="F146" s="70">
        <v>1.25642346496463E-5</v>
      </c>
      <c r="G146" s="67">
        <v>63083</v>
      </c>
      <c r="H146" s="70">
        <v>0.79258961440363895</v>
      </c>
      <c r="I146" s="69">
        <v>0</v>
      </c>
      <c r="J146" s="69">
        <v>0</v>
      </c>
      <c r="K146" s="69">
        <v>0</v>
      </c>
      <c r="L146" s="69">
        <v>0</v>
      </c>
      <c r="M146" s="69">
        <v>0</v>
      </c>
      <c r="N146" s="69">
        <v>0</v>
      </c>
      <c r="O146" s="69">
        <v>0</v>
      </c>
      <c r="P146" s="69">
        <v>0</v>
      </c>
      <c r="Q146" s="69">
        <v>1124.59500000001</v>
      </c>
      <c r="R146" s="69">
        <v>5069.3180000000002</v>
      </c>
      <c r="S146" s="69">
        <v>11371.2212</v>
      </c>
      <c r="T146" s="69">
        <v>16181.917600000001</v>
      </c>
      <c r="U146" s="69">
        <v>312403.44</v>
      </c>
      <c r="V146" s="69">
        <v>836.55586857645403</v>
      </c>
      <c r="W146" s="69">
        <v>4373.0157578063199</v>
      </c>
    </row>
    <row r="147" spans="2:23">
      <c r="B147" s="67">
        <v>145</v>
      </c>
      <c r="C147" s="67" t="s">
        <v>467</v>
      </c>
      <c r="D147" s="67" t="s">
        <v>1615</v>
      </c>
      <c r="E147" s="67">
        <v>1</v>
      </c>
      <c r="F147" s="70">
        <v>1.25642346496463E-5</v>
      </c>
      <c r="G147" s="67">
        <v>64285</v>
      </c>
      <c r="H147" s="70">
        <v>0.80769182445251397</v>
      </c>
      <c r="I147" s="69">
        <v>0</v>
      </c>
      <c r="J147" s="69">
        <v>0</v>
      </c>
      <c r="K147" s="69">
        <v>0</v>
      </c>
      <c r="L147" s="69">
        <v>0</v>
      </c>
      <c r="M147" s="69">
        <v>0</v>
      </c>
      <c r="N147" s="69">
        <v>0</v>
      </c>
      <c r="O147" s="69">
        <v>0</v>
      </c>
      <c r="P147" s="69">
        <v>0</v>
      </c>
      <c r="Q147" s="69">
        <v>168</v>
      </c>
      <c r="R147" s="69">
        <v>435.911</v>
      </c>
      <c r="S147" s="69">
        <v>992.53340000000003</v>
      </c>
      <c r="T147" s="69">
        <v>1588.5716</v>
      </c>
      <c r="U147" s="69">
        <v>61638.43</v>
      </c>
      <c r="V147" s="69">
        <v>85.626056791054197</v>
      </c>
      <c r="W147" s="69">
        <v>529.73393642698704</v>
      </c>
    </row>
    <row r="148" spans="2:23">
      <c r="B148" s="67">
        <v>146</v>
      </c>
      <c r="C148" s="67" t="s">
        <v>468</v>
      </c>
      <c r="D148" s="67" t="s">
        <v>1615</v>
      </c>
      <c r="E148" s="67">
        <v>1</v>
      </c>
      <c r="F148" s="70">
        <v>1.25642346496463E-5</v>
      </c>
      <c r="G148" s="67">
        <v>79590</v>
      </c>
      <c r="H148" s="70">
        <v>0.99998743576534999</v>
      </c>
      <c r="I148" s="69">
        <v>0</v>
      </c>
      <c r="J148" s="69">
        <v>0</v>
      </c>
      <c r="K148" s="69">
        <v>0</v>
      </c>
      <c r="L148" s="69">
        <v>0</v>
      </c>
      <c r="M148" s="69">
        <v>0</v>
      </c>
      <c r="N148" s="69">
        <v>0</v>
      </c>
      <c r="O148" s="69">
        <v>0</v>
      </c>
      <c r="P148" s="69">
        <v>0</v>
      </c>
      <c r="Q148" s="69">
        <v>0</v>
      </c>
      <c r="R148" s="69">
        <v>0</v>
      </c>
      <c r="S148" s="69">
        <v>0</v>
      </c>
      <c r="T148" s="69">
        <v>0</v>
      </c>
      <c r="U148" s="69">
        <v>0</v>
      </c>
      <c r="V148" s="69">
        <v>0</v>
      </c>
      <c r="W148" s="69">
        <v>0</v>
      </c>
    </row>
    <row r="149" spans="2:23">
      <c r="B149" s="67">
        <v>147</v>
      </c>
      <c r="C149" s="67" t="s">
        <v>469</v>
      </c>
      <c r="D149" s="67" t="s">
        <v>1615</v>
      </c>
      <c r="E149" s="67">
        <v>1</v>
      </c>
      <c r="F149" s="70">
        <v>1.25642346496463E-5</v>
      </c>
      <c r="G149" s="67">
        <v>74204</v>
      </c>
      <c r="H149" s="70">
        <v>0.93231646794235501</v>
      </c>
      <c r="I149" s="69">
        <v>0</v>
      </c>
      <c r="J149" s="69">
        <v>0</v>
      </c>
      <c r="K149" s="69">
        <v>0</v>
      </c>
      <c r="L149" s="69">
        <v>0</v>
      </c>
      <c r="M149" s="69">
        <v>0</v>
      </c>
      <c r="N149" s="69">
        <v>0</v>
      </c>
      <c r="O149" s="69">
        <v>0</v>
      </c>
      <c r="P149" s="69">
        <v>0</v>
      </c>
      <c r="Q149" s="69">
        <v>0</v>
      </c>
      <c r="R149" s="69">
        <v>371.49400000000003</v>
      </c>
      <c r="S149" s="69">
        <v>2587.1311999999998</v>
      </c>
      <c r="T149" s="69">
        <v>4782.8008</v>
      </c>
      <c r="U149" s="69">
        <v>45251.94</v>
      </c>
      <c r="V149" s="69">
        <v>163.800046613896</v>
      </c>
      <c r="W149" s="69">
        <v>1074.39063177855</v>
      </c>
    </row>
    <row r="150" spans="2:23">
      <c r="B150" s="67">
        <v>148</v>
      </c>
      <c r="C150" s="67" t="s">
        <v>470</v>
      </c>
      <c r="D150" s="67" t="s">
        <v>1615</v>
      </c>
      <c r="E150" s="67">
        <v>1</v>
      </c>
      <c r="F150" s="70">
        <v>1.25642346496463E-5</v>
      </c>
      <c r="G150" s="67">
        <v>40581</v>
      </c>
      <c r="H150" s="70">
        <v>0.50986920631729704</v>
      </c>
      <c r="I150" s="69">
        <v>0</v>
      </c>
      <c r="J150" s="69">
        <v>0</v>
      </c>
      <c r="K150" s="69">
        <v>0</v>
      </c>
      <c r="L150" s="69">
        <v>0</v>
      </c>
      <c r="M150" s="69">
        <v>0</v>
      </c>
      <c r="N150" s="69">
        <v>0</v>
      </c>
      <c r="O150" s="69">
        <v>0</v>
      </c>
      <c r="P150" s="69">
        <v>351.52499999999998</v>
      </c>
      <c r="Q150" s="69">
        <v>2779.6590000000001</v>
      </c>
      <c r="R150" s="69">
        <v>7457.2574999999997</v>
      </c>
      <c r="S150" s="69">
        <v>14618.023999999999</v>
      </c>
      <c r="T150" s="69">
        <v>21281.1708</v>
      </c>
      <c r="U150" s="69">
        <v>500000</v>
      </c>
      <c r="V150" s="69">
        <v>1348.66700552833</v>
      </c>
      <c r="W150" s="69">
        <v>6617.1973330682904</v>
      </c>
    </row>
    <row r="151" spans="2:23">
      <c r="B151" s="67">
        <v>149</v>
      </c>
      <c r="C151" s="67" t="s">
        <v>471</v>
      </c>
      <c r="D151" s="67" t="s">
        <v>1615</v>
      </c>
      <c r="E151" s="67">
        <v>1</v>
      </c>
      <c r="F151" s="70">
        <v>1.25642346496463E-5</v>
      </c>
      <c r="G151" s="67">
        <v>78812</v>
      </c>
      <c r="H151" s="70">
        <v>0.99021246120792505</v>
      </c>
      <c r="I151" s="69">
        <v>0</v>
      </c>
      <c r="J151" s="69">
        <v>0</v>
      </c>
      <c r="K151" s="69">
        <v>0</v>
      </c>
      <c r="L151" s="69">
        <v>0</v>
      </c>
      <c r="M151" s="69">
        <v>0</v>
      </c>
      <c r="N151" s="69">
        <v>0</v>
      </c>
      <c r="O151" s="69">
        <v>0</v>
      </c>
      <c r="P151" s="69">
        <v>0</v>
      </c>
      <c r="Q151" s="69">
        <v>0</v>
      </c>
      <c r="R151" s="69">
        <v>0</v>
      </c>
      <c r="S151" s="69">
        <v>0</v>
      </c>
      <c r="T151" s="69">
        <v>0</v>
      </c>
      <c r="U151" s="69">
        <v>55</v>
      </c>
      <c r="V151" s="69">
        <v>1.8834024374921501E-2</v>
      </c>
      <c r="W151" s="69">
        <v>0.40126275128400002</v>
      </c>
    </row>
    <row r="152" spans="2:23">
      <c r="B152" s="67">
        <v>150</v>
      </c>
      <c r="C152" s="67" t="s">
        <v>472</v>
      </c>
      <c r="D152" s="67" t="s">
        <v>1615</v>
      </c>
      <c r="E152" s="67">
        <v>1</v>
      </c>
      <c r="F152" s="70">
        <v>1.25642346496463E-5</v>
      </c>
      <c r="G152" s="67">
        <v>78812</v>
      </c>
      <c r="H152" s="70">
        <v>0.99021246120792505</v>
      </c>
      <c r="I152" s="69">
        <v>0</v>
      </c>
      <c r="J152" s="69">
        <v>0</v>
      </c>
      <c r="K152" s="69">
        <v>0</v>
      </c>
      <c r="L152" s="69">
        <v>0</v>
      </c>
      <c r="M152" s="69">
        <v>0</v>
      </c>
      <c r="N152" s="69">
        <v>0</v>
      </c>
      <c r="O152" s="69">
        <v>0</v>
      </c>
      <c r="P152" s="69">
        <v>0</v>
      </c>
      <c r="Q152" s="69">
        <v>0</v>
      </c>
      <c r="R152" s="69">
        <v>0</v>
      </c>
      <c r="S152" s="69">
        <v>0</v>
      </c>
      <c r="T152" s="69">
        <v>0</v>
      </c>
      <c r="U152" s="69">
        <v>2720378.97</v>
      </c>
      <c r="V152" s="69">
        <v>700.38065799723597</v>
      </c>
      <c r="W152" s="69">
        <v>20295.182209481602</v>
      </c>
    </row>
    <row r="153" spans="2:23">
      <c r="B153" s="67">
        <v>151</v>
      </c>
      <c r="C153" s="67" t="s">
        <v>473</v>
      </c>
      <c r="D153" s="67" t="s">
        <v>1615</v>
      </c>
      <c r="E153" s="67">
        <v>1</v>
      </c>
      <c r="F153" s="70">
        <v>1.25642346496463E-5</v>
      </c>
      <c r="G153" s="67">
        <v>56896</v>
      </c>
      <c r="H153" s="70">
        <v>0.71485469462627704</v>
      </c>
      <c r="I153" s="69">
        <v>0</v>
      </c>
      <c r="J153" s="69">
        <v>0</v>
      </c>
      <c r="K153" s="69">
        <v>0</v>
      </c>
      <c r="L153" s="69">
        <v>0</v>
      </c>
      <c r="M153" s="69">
        <v>0</v>
      </c>
      <c r="N153" s="69">
        <v>0</v>
      </c>
      <c r="O153" s="69">
        <v>0</v>
      </c>
      <c r="P153" s="69">
        <v>3</v>
      </c>
      <c r="Q153" s="69">
        <v>770.30200000000104</v>
      </c>
      <c r="R153" s="69">
        <v>2351.4740000000002</v>
      </c>
      <c r="S153" s="69">
        <v>5459.0938000000097</v>
      </c>
      <c r="T153" s="69">
        <v>8856.8842000000095</v>
      </c>
      <c r="U153" s="69">
        <v>236658.02</v>
      </c>
      <c r="V153" s="69">
        <v>438.21221535368801</v>
      </c>
      <c r="W153" s="69">
        <v>2190.9601859197201</v>
      </c>
    </row>
    <row r="154" spans="2:23">
      <c r="B154" s="67">
        <v>152</v>
      </c>
      <c r="C154" s="67" t="s">
        <v>474</v>
      </c>
      <c r="D154" s="67" t="s">
        <v>1615</v>
      </c>
      <c r="E154" s="67">
        <v>1</v>
      </c>
      <c r="F154" s="70">
        <v>1.25642346496463E-5</v>
      </c>
      <c r="G154" s="67">
        <v>0</v>
      </c>
      <c r="H154" s="70">
        <v>0</v>
      </c>
      <c r="I154" s="69">
        <v>0.27</v>
      </c>
      <c r="J154" s="69">
        <v>217.1215</v>
      </c>
      <c r="K154" s="69">
        <v>296.94459999999998</v>
      </c>
      <c r="L154" s="69">
        <v>439.61149999999998</v>
      </c>
      <c r="M154" s="69">
        <v>623.11500000000001</v>
      </c>
      <c r="N154" s="69">
        <v>1227.57</v>
      </c>
      <c r="O154" s="69">
        <v>2656.5949999999998</v>
      </c>
      <c r="P154" s="69">
        <v>5224.12</v>
      </c>
      <c r="Q154" s="69">
        <v>9220.6690000000108</v>
      </c>
      <c r="R154" s="69">
        <v>13044.6855</v>
      </c>
      <c r="S154" s="69">
        <v>19325.590400000001</v>
      </c>
      <c r="T154" s="69">
        <v>25938.153699999999</v>
      </c>
      <c r="U154" s="69">
        <v>390090.91</v>
      </c>
      <c r="V154" s="69">
        <v>4240.0167276039701</v>
      </c>
      <c r="W154" s="69">
        <v>5664.2000807761997</v>
      </c>
    </row>
    <row r="155" spans="2:23">
      <c r="B155" s="67">
        <v>153</v>
      </c>
      <c r="C155" s="67" t="s">
        <v>475</v>
      </c>
      <c r="D155" s="67" t="s">
        <v>1615</v>
      </c>
      <c r="E155" s="67">
        <v>1</v>
      </c>
      <c r="F155" s="70">
        <v>1.25642346496463E-5</v>
      </c>
      <c r="G155" s="67">
        <v>44619</v>
      </c>
      <c r="H155" s="70">
        <v>0.56060358583256897</v>
      </c>
      <c r="I155" s="69">
        <v>0</v>
      </c>
      <c r="J155" s="69">
        <v>0</v>
      </c>
      <c r="K155" s="69">
        <v>0</v>
      </c>
      <c r="L155" s="69">
        <v>0</v>
      </c>
      <c r="M155" s="69">
        <v>0</v>
      </c>
      <c r="N155" s="69">
        <v>0</v>
      </c>
      <c r="O155" s="69">
        <v>0</v>
      </c>
      <c r="P155" s="69">
        <v>887.73</v>
      </c>
      <c r="Q155" s="69">
        <v>2152.6889999999999</v>
      </c>
      <c r="R155" s="69">
        <v>3409.7939999999999</v>
      </c>
      <c r="S155" s="69">
        <v>5356.7893999999997</v>
      </c>
      <c r="T155" s="69">
        <v>7182.5550000000003</v>
      </c>
      <c r="U155" s="69">
        <v>115355</v>
      </c>
      <c r="V155" s="69">
        <v>725.71253197637895</v>
      </c>
      <c r="W155" s="69">
        <v>1625.2359145995899</v>
      </c>
    </row>
    <row r="156" spans="2:23">
      <c r="B156" s="67">
        <v>154</v>
      </c>
      <c r="C156" s="67" t="s">
        <v>476</v>
      </c>
      <c r="D156" s="67" t="s">
        <v>1615</v>
      </c>
      <c r="E156" s="67">
        <v>1</v>
      </c>
      <c r="F156" s="70">
        <v>1.25642346496463E-5</v>
      </c>
      <c r="G156" s="67">
        <v>56475</v>
      </c>
      <c r="H156" s="70">
        <v>0.709565151838776</v>
      </c>
      <c r="I156" s="69">
        <v>0</v>
      </c>
      <c r="J156" s="69">
        <v>0</v>
      </c>
      <c r="K156" s="69">
        <v>0</v>
      </c>
      <c r="L156" s="69">
        <v>0</v>
      </c>
      <c r="M156" s="69">
        <v>0</v>
      </c>
      <c r="N156" s="69">
        <v>0</v>
      </c>
      <c r="O156" s="69">
        <v>0</v>
      </c>
      <c r="P156" s="69">
        <v>0.27</v>
      </c>
      <c r="Q156" s="69">
        <v>1.1399999999999999</v>
      </c>
      <c r="R156" s="69">
        <v>2</v>
      </c>
      <c r="S156" s="69">
        <v>3</v>
      </c>
      <c r="T156" s="69">
        <v>3</v>
      </c>
      <c r="U156" s="69">
        <v>4</v>
      </c>
      <c r="V156" s="69">
        <v>0.35762935042090699</v>
      </c>
      <c r="W156" s="69">
        <v>0.72630688694657597</v>
      </c>
    </row>
    <row r="157" spans="2:23">
      <c r="B157" s="67">
        <v>155</v>
      </c>
      <c r="C157" s="67" t="s">
        <v>477</v>
      </c>
      <c r="D157" s="67" t="s">
        <v>1615</v>
      </c>
      <c r="E157" s="67">
        <v>1</v>
      </c>
      <c r="F157" s="70">
        <v>1.25642346496463E-5</v>
      </c>
      <c r="G157" s="67">
        <v>75435</v>
      </c>
      <c r="H157" s="70">
        <v>0.94778304079607001</v>
      </c>
      <c r="I157" s="69">
        <v>0</v>
      </c>
      <c r="J157" s="69">
        <v>0</v>
      </c>
      <c r="K157" s="69">
        <v>0</v>
      </c>
      <c r="L157" s="69">
        <v>0</v>
      </c>
      <c r="M157" s="69">
        <v>0</v>
      </c>
      <c r="N157" s="69">
        <v>0</v>
      </c>
      <c r="O157" s="69">
        <v>0</v>
      </c>
      <c r="P157" s="69">
        <v>0</v>
      </c>
      <c r="Q157" s="69">
        <v>0</v>
      </c>
      <c r="R157" s="69">
        <v>0.2</v>
      </c>
      <c r="S157" s="69">
        <v>1</v>
      </c>
      <c r="T157" s="69">
        <v>1</v>
      </c>
      <c r="U157" s="69">
        <v>1</v>
      </c>
      <c r="V157" s="69">
        <v>4.6454202789295101E-2</v>
      </c>
      <c r="W157" s="69">
        <v>0.20574665744388301</v>
      </c>
    </row>
    <row r="158" spans="2:23">
      <c r="B158" s="67">
        <v>156</v>
      </c>
      <c r="C158" s="67" t="s">
        <v>478</v>
      </c>
      <c r="D158" s="67" t="s">
        <v>1615</v>
      </c>
      <c r="E158" s="67">
        <v>1</v>
      </c>
      <c r="F158" s="70">
        <v>1.25642346496463E-5</v>
      </c>
      <c r="G158" s="67">
        <v>57195</v>
      </c>
      <c r="H158" s="70">
        <v>0.71861140078652097</v>
      </c>
      <c r="I158" s="69">
        <v>0</v>
      </c>
      <c r="J158" s="69">
        <v>0</v>
      </c>
      <c r="K158" s="69">
        <v>0</v>
      </c>
      <c r="L158" s="69">
        <v>0</v>
      </c>
      <c r="M158" s="69">
        <v>0</v>
      </c>
      <c r="N158" s="69">
        <v>0</v>
      </c>
      <c r="O158" s="69">
        <v>0</v>
      </c>
      <c r="P158" s="69">
        <v>0.15</v>
      </c>
      <c r="Q158" s="69">
        <v>1</v>
      </c>
      <c r="R158" s="69">
        <v>2</v>
      </c>
      <c r="S158" s="69">
        <v>2</v>
      </c>
      <c r="T158" s="69">
        <v>3</v>
      </c>
      <c r="U158" s="69">
        <v>3</v>
      </c>
      <c r="V158" s="69">
        <v>0.31118256062319399</v>
      </c>
      <c r="W158" s="69">
        <v>0.63625340330135505</v>
      </c>
    </row>
    <row r="159" spans="2:23">
      <c r="B159" s="67">
        <v>157</v>
      </c>
      <c r="C159" s="67" t="s">
        <v>479</v>
      </c>
      <c r="D159" s="67" t="s">
        <v>1615</v>
      </c>
      <c r="E159" s="67">
        <v>51065</v>
      </c>
      <c r="F159" s="70">
        <v>0.641592642384189</v>
      </c>
      <c r="G159" s="67">
        <v>0</v>
      </c>
      <c r="H159" s="70">
        <v>0</v>
      </c>
      <c r="I159" s="69">
        <v>0.01</v>
      </c>
      <c r="J159" s="69">
        <v>1</v>
      </c>
      <c r="K159" s="69">
        <v>4</v>
      </c>
      <c r="L159" s="69">
        <v>12.72</v>
      </c>
      <c r="M159" s="69">
        <v>24.07</v>
      </c>
      <c r="N159" s="69">
        <v>104.38</v>
      </c>
      <c r="O159" s="69">
        <v>570.09500000000003</v>
      </c>
      <c r="P159" s="69">
        <v>3028.0149999999999</v>
      </c>
      <c r="Q159" s="69">
        <v>9421.9</v>
      </c>
      <c r="R159" s="69">
        <v>14847.73</v>
      </c>
      <c r="S159" s="69">
        <v>24950.715</v>
      </c>
      <c r="T159" s="69">
        <v>34488.1325</v>
      </c>
      <c r="U159" s="69">
        <v>466614.14</v>
      </c>
      <c r="V159" s="69">
        <v>3398.3496680221601</v>
      </c>
      <c r="W159" s="69">
        <v>9863.8240856786197</v>
      </c>
    </row>
    <row r="160" spans="2:23">
      <c r="B160" s="67">
        <v>158</v>
      </c>
      <c r="C160" s="67" t="s">
        <v>480</v>
      </c>
      <c r="D160" s="67" t="s">
        <v>1615</v>
      </c>
      <c r="E160" s="67">
        <v>1</v>
      </c>
      <c r="F160" s="70">
        <v>1.25642346496463E-5</v>
      </c>
      <c r="G160" s="67">
        <v>0</v>
      </c>
      <c r="H160" s="70">
        <v>0</v>
      </c>
      <c r="I160" s="69">
        <v>0.18</v>
      </c>
      <c r="J160" s="69">
        <v>175.81569999999999</v>
      </c>
      <c r="K160" s="69">
        <v>256.84899999999999</v>
      </c>
      <c r="L160" s="69">
        <v>409.95800000000003</v>
      </c>
      <c r="M160" s="69">
        <v>607.38599999999997</v>
      </c>
      <c r="N160" s="69">
        <v>1281.9849999999999</v>
      </c>
      <c r="O160" s="69">
        <v>2869.07</v>
      </c>
      <c r="P160" s="69">
        <v>5882.335</v>
      </c>
      <c r="Q160" s="69">
        <v>10872.834000000001</v>
      </c>
      <c r="R160" s="69">
        <v>15631.286</v>
      </c>
      <c r="S160" s="69">
        <v>23373.828600000001</v>
      </c>
      <c r="T160" s="69">
        <v>30630.9054</v>
      </c>
      <c r="U160" s="69">
        <v>565910.43000000005</v>
      </c>
      <c r="V160" s="69">
        <v>4851.4671521547898</v>
      </c>
      <c r="W160" s="69">
        <v>7198.95937274874</v>
      </c>
    </row>
    <row r="161" spans="2:23">
      <c r="B161" s="67">
        <v>159</v>
      </c>
      <c r="C161" s="67" t="s">
        <v>481</v>
      </c>
      <c r="D161" s="67" t="s">
        <v>1615</v>
      </c>
      <c r="E161" s="67">
        <v>1</v>
      </c>
      <c r="F161" s="70">
        <v>1.25642346496463E-5</v>
      </c>
      <c r="G161" s="67">
        <v>0</v>
      </c>
      <c r="H161" s="70">
        <v>0</v>
      </c>
      <c r="I161" s="69">
        <v>0.27</v>
      </c>
      <c r="J161" s="69">
        <v>223.73339999999999</v>
      </c>
      <c r="K161" s="69">
        <v>305.14479999999998</v>
      </c>
      <c r="L161" s="69">
        <v>452.43900000000002</v>
      </c>
      <c r="M161" s="69">
        <v>641.75900000000001</v>
      </c>
      <c r="N161" s="69">
        <v>1253.7874999999999</v>
      </c>
      <c r="O161" s="69">
        <v>2705.0050000000001</v>
      </c>
      <c r="P161" s="69">
        <v>5292.7025000000003</v>
      </c>
      <c r="Q161" s="69">
        <v>9201.3610000000008</v>
      </c>
      <c r="R161" s="69">
        <v>12918.710499999999</v>
      </c>
      <c r="S161" s="69">
        <v>18947.075000000001</v>
      </c>
      <c r="T161" s="69">
        <v>24771.611499999999</v>
      </c>
      <c r="U161" s="69">
        <v>538571.92000000004</v>
      </c>
      <c r="V161" s="69">
        <v>4254.3988834024403</v>
      </c>
      <c r="W161" s="69">
        <v>6034.1483578972602</v>
      </c>
    </row>
    <row r="162" spans="2:23">
      <c r="B162" s="67">
        <v>160</v>
      </c>
      <c r="C162" s="67" t="s">
        <v>482</v>
      </c>
      <c r="D162" s="67" t="s">
        <v>1615</v>
      </c>
      <c r="E162" s="67">
        <v>79591</v>
      </c>
      <c r="F162" s="70">
        <v>1</v>
      </c>
      <c r="G162" s="67">
        <v>0</v>
      </c>
      <c r="H162" s="70">
        <v>0</v>
      </c>
      <c r="I162" s="69" t="s">
        <v>321</v>
      </c>
      <c r="J162" s="69" t="s">
        <v>181</v>
      </c>
      <c r="K162" s="69" t="s">
        <v>181</v>
      </c>
      <c r="L162" s="69" t="s">
        <v>181</v>
      </c>
      <c r="M162" s="69" t="s">
        <v>181</v>
      </c>
      <c r="N162" s="69" t="s">
        <v>181</v>
      </c>
      <c r="O162" s="69" t="s">
        <v>181</v>
      </c>
      <c r="P162" s="69" t="s">
        <v>181</v>
      </c>
      <c r="Q162" s="69" t="s">
        <v>181</v>
      </c>
      <c r="R162" s="69" t="s">
        <v>181</v>
      </c>
      <c r="S162" s="69" t="s">
        <v>181</v>
      </c>
      <c r="T162" s="69" t="s">
        <v>181</v>
      </c>
      <c r="U162" s="69" t="e">
        <v>#NAME?</v>
      </c>
      <c r="V162" s="69" t="s">
        <v>322</v>
      </c>
      <c r="W162" s="69" t="s">
        <v>181</v>
      </c>
    </row>
    <row r="163" spans="2:23">
      <c r="B163" s="67">
        <v>161</v>
      </c>
      <c r="C163" s="67" t="s">
        <v>483</v>
      </c>
      <c r="D163" s="67" t="s">
        <v>1615</v>
      </c>
      <c r="E163" s="67">
        <v>79591</v>
      </c>
      <c r="F163" s="70">
        <v>1</v>
      </c>
      <c r="G163" s="67">
        <v>0</v>
      </c>
      <c r="H163" s="70">
        <v>0</v>
      </c>
      <c r="I163" s="69" t="s">
        <v>321</v>
      </c>
      <c r="J163" s="69" t="s">
        <v>181</v>
      </c>
      <c r="K163" s="69" t="s">
        <v>181</v>
      </c>
      <c r="L163" s="69" t="s">
        <v>181</v>
      </c>
      <c r="M163" s="69" t="s">
        <v>181</v>
      </c>
      <c r="N163" s="69" t="s">
        <v>181</v>
      </c>
      <c r="O163" s="69" t="s">
        <v>181</v>
      </c>
      <c r="P163" s="69" t="s">
        <v>181</v>
      </c>
      <c r="Q163" s="69" t="s">
        <v>181</v>
      </c>
      <c r="R163" s="69" t="s">
        <v>181</v>
      </c>
      <c r="S163" s="69" t="s">
        <v>181</v>
      </c>
      <c r="T163" s="69" t="s">
        <v>181</v>
      </c>
      <c r="U163" s="69" t="e">
        <v>#NAME?</v>
      </c>
      <c r="V163" s="69" t="s">
        <v>322</v>
      </c>
      <c r="W163" s="69" t="s">
        <v>181</v>
      </c>
    </row>
    <row r="164" spans="2:23">
      <c r="B164" s="67">
        <v>162</v>
      </c>
      <c r="C164" s="67" t="s">
        <v>484</v>
      </c>
      <c r="D164" s="67" t="s">
        <v>1615</v>
      </c>
      <c r="E164" s="67">
        <v>79591</v>
      </c>
      <c r="F164" s="70">
        <v>1</v>
      </c>
      <c r="G164" s="67">
        <v>0</v>
      </c>
      <c r="H164" s="70">
        <v>0</v>
      </c>
      <c r="I164" s="69" t="s">
        <v>321</v>
      </c>
      <c r="J164" s="69" t="s">
        <v>181</v>
      </c>
      <c r="K164" s="69" t="s">
        <v>181</v>
      </c>
      <c r="L164" s="69" t="s">
        <v>181</v>
      </c>
      <c r="M164" s="69" t="s">
        <v>181</v>
      </c>
      <c r="N164" s="69" t="s">
        <v>181</v>
      </c>
      <c r="O164" s="69" t="s">
        <v>181</v>
      </c>
      <c r="P164" s="69" t="s">
        <v>181</v>
      </c>
      <c r="Q164" s="69" t="s">
        <v>181</v>
      </c>
      <c r="R164" s="69" t="s">
        <v>181</v>
      </c>
      <c r="S164" s="69" t="s">
        <v>181</v>
      </c>
      <c r="T164" s="69" t="s">
        <v>181</v>
      </c>
      <c r="U164" s="69" t="e">
        <v>#NAME?</v>
      </c>
      <c r="V164" s="69" t="s">
        <v>322</v>
      </c>
      <c r="W164" s="69" t="s">
        <v>181</v>
      </c>
    </row>
    <row r="165" spans="2:23">
      <c r="B165" s="67">
        <v>163</v>
      </c>
      <c r="C165" s="67" t="s">
        <v>485</v>
      </c>
      <c r="D165" s="67" t="s">
        <v>1615</v>
      </c>
      <c r="E165" s="67">
        <v>79591</v>
      </c>
      <c r="F165" s="70">
        <v>1</v>
      </c>
      <c r="G165" s="67">
        <v>0</v>
      </c>
      <c r="H165" s="70">
        <v>0</v>
      </c>
      <c r="I165" s="69" t="s">
        <v>321</v>
      </c>
      <c r="J165" s="69" t="s">
        <v>181</v>
      </c>
      <c r="K165" s="69" t="s">
        <v>181</v>
      </c>
      <c r="L165" s="69" t="s">
        <v>181</v>
      </c>
      <c r="M165" s="69" t="s">
        <v>181</v>
      </c>
      <c r="N165" s="69" t="s">
        <v>181</v>
      </c>
      <c r="O165" s="69" t="s">
        <v>181</v>
      </c>
      <c r="P165" s="69" t="s">
        <v>181</v>
      </c>
      <c r="Q165" s="69" t="s">
        <v>181</v>
      </c>
      <c r="R165" s="69" t="s">
        <v>181</v>
      </c>
      <c r="S165" s="69" t="s">
        <v>181</v>
      </c>
      <c r="T165" s="69" t="s">
        <v>181</v>
      </c>
      <c r="U165" s="69" t="e">
        <v>#NAME?</v>
      </c>
      <c r="V165" s="69" t="s">
        <v>322</v>
      </c>
      <c r="W165" s="69" t="s">
        <v>181</v>
      </c>
    </row>
    <row r="166" spans="2:23">
      <c r="B166" s="67">
        <v>164</v>
      </c>
      <c r="C166" s="67" t="s">
        <v>486</v>
      </c>
      <c r="D166" s="67" t="s">
        <v>1615</v>
      </c>
      <c r="E166" s="67">
        <v>1</v>
      </c>
      <c r="F166" s="70">
        <v>1.25642346496463E-5</v>
      </c>
      <c r="G166" s="67">
        <v>27590</v>
      </c>
      <c r="H166" s="70">
        <v>0.34664723398374198</v>
      </c>
      <c r="I166" s="69">
        <v>0</v>
      </c>
      <c r="J166" s="69">
        <v>0</v>
      </c>
      <c r="K166" s="69">
        <v>0</v>
      </c>
      <c r="L166" s="69">
        <v>0</v>
      </c>
      <c r="M166" s="69">
        <v>0</v>
      </c>
      <c r="N166" s="69">
        <v>0</v>
      </c>
      <c r="O166" s="69">
        <v>242.19499999999999</v>
      </c>
      <c r="P166" s="69">
        <v>546.73</v>
      </c>
      <c r="Q166" s="69">
        <v>1022.351</v>
      </c>
      <c r="R166" s="69">
        <v>1556.5415</v>
      </c>
      <c r="S166" s="69">
        <v>2423.2604000000001</v>
      </c>
      <c r="T166" s="69">
        <v>3207.0374000000002</v>
      </c>
      <c r="U166" s="69">
        <v>12617.58</v>
      </c>
      <c r="V166" s="69">
        <v>417.327648322654</v>
      </c>
      <c r="W166" s="69">
        <v>663.80225118764804</v>
      </c>
    </row>
    <row r="167" spans="2:23">
      <c r="B167" s="67">
        <v>165</v>
      </c>
      <c r="C167" s="67" t="s">
        <v>487</v>
      </c>
      <c r="D167" s="67" t="s">
        <v>1615</v>
      </c>
      <c r="E167" s="67">
        <v>1</v>
      </c>
      <c r="F167" s="70">
        <v>1.25642346496463E-5</v>
      </c>
      <c r="G167" s="67">
        <v>29937</v>
      </c>
      <c r="H167" s="70">
        <v>0.37613549270646202</v>
      </c>
      <c r="I167" s="69">
        <v>0</v>
      </c>
      <c r="J167" s="69">
        <v>0</v>
      </c>
      <c r="K167" s="69">
        <v>0</v>
      </c>
      <c r="L167" s="69">
        <v>0</v>
      </c>
      <c r="M167" s="69">
        <v>0</v>
      </c>
      <c r="N167" s="69">
        <v>0</v>
      </c>
      <c r="O167" s="69">
        <v>211.94</v>
      </c>
      <c r="P167" s="69">
        <v>523.49</v>
      </c>
      <c r="Q167" s="69">
        <v>966.49</v>
      </c>
      <c r="R167" s="69">
        <v>1487.6555000000001</v>
      </c>
      <c r="S167" s="69">
        <v>2333.8067999999998</v>
      </c>
      <c r="T167" s="69">
        <v>3087.2723999999998</v>
      </c>
      <c r="U167" s="69">
        <v>12094.88</v>
      </c>
      <c r="V167" s="69">
        <v>393.41196004523198</v>
      </c>
      <c r="W167" s="69">
        <v>642.99102539969999</v>
      </c>
    </row>
    <row r="168" spans="2:23">
      <c r="B168" s="67">
        <v>166</v>
      </c>
      <c r="C168" s="67" t="s">
        <v>488</v>
      </c>
      <c r="D168" s="67" t="s">
        <v>1615</v>
      </c>
      <c r="E168" s="67">
        <v>1</v>
      </c>
      <c r="F168" s="70">
        <v>1.25642346496463E-5</v>
      </c>
      <c r="G168" s="67">
        <v>0</v>
      </c>
      <c r="H168" s="70">
        <v>0</v>
      </c>
      <c r="I168" s="69">
        <v>1</v>
      </c>
      <c r="J168" s="69">
        <v>1</v>
      </c>
      <c r="K168" s="69">
        <v>1</v>
      </c>
      <c r="L168" s="69">
        <v>1</v>
      </c>
      <c r="M168" s="69">
        <v>1</v>
      </c>
      <c r="N168" s="69">
        <v>2</v>
      </c>
      <c r="O168" s="69">
        <v>3</v>
      </c>
      <c r="P168" s="69">
        <v>4</v>
      </c>
      <c r="Q168" s="69">
        <v>6</v>
      </c>
      <c r="R168" s="69">
        <v>8</v>
      </c>
      <c r="S168" s="69">
        <v>12</v>
      </c>
      <c r="T168" s="69">
        <v>15</v>
      </c>
      <c r="U168" s="69">
        <v>77</v>
      </c>
      <c r="V168" s="69">
        <v>3.5471918582736501</v>
      </c>
      <c r="W168" s="69">
        <v>2.8911409326425601</v>
      </c>
    </row>
    <row r="169" spans="2:23">
      <c r="B169" s="67">
        <v>167</v>
      </c>
      <c r="C169" s="67" t="s">
        <v>489</v>
      </c>
      <c r="D169" s="67" t="s">
        <v>1615</v>
      </c>
      <c r="E169" s="67">
        <v>1</v>
      </c>
      <c r="F169" s="70">
        <v>1.25642346496463E-5</v>
      </c>
      <c r="G169" s="67">
        <v>0</v>
      </c>
      <c r="H169" s="70">
        <v>0</v>
      </c>
      <c r="I169" s="69">
        <v>1</v>
      </c>
      <c r="J169" s="69">
        <v>1</v>
      </c>
      <c r="K169" s="69">
        <v>1</v>
      </c>
      <c r="L169" s="69">
        <v>2</v>
      </c>
      <c r="M169" s="69">
        <v>2</v>
      </c>
      <c r="N169" s="69">
        <v>4</v>
      </c>
      <c r="O169" s="69">
        <v>7</v>
      </c>
      <c r="P169" s="69">
        <v>11</v>
      </c>
      <c r="Q169" s="69">
        <v>19</v>
      </c>
      <c r="R169" s="69">
        <v>27</v>
      </c>
      <c r="S169" s="69">
        <v>37</v>
      </c>
      <c r="T169" s="69">
        <v>46</v>
      </c>
      <c r="U169" s="69">
        <v>1207</v>
      </c>
      <c r="V169" s="69">
        <v>9.3872094484231692</v>
      </c>
      <c r="W169" s="69">
        <v>11.489748072162801</v>
      </c>
    </row>
    <row r="170" spans="2:23">
      <c r="B170" s="67">
        <v>168</v>
      </c>
      <c r="C170" s="67" t="s">
        <v>490</v>
      </c>
      <c r="D170" s="67" t="s">
        <v>1615</v>
      </c>
      <c r="E170" s="67">
        <v>1</v>
      </c>
      <c r="F170" s="70">
        <v>1.25642346496463E-5</v>
      </c>
      <c r="G170" s="67">
        <v>23432</v>
      </c>
      <c r="H170" s="70">
        <v>0.29440514631051301</v>
      </c>
      <c r="I170" s="69">
        <v>0</v>
      </c>
      <c r="J170" s="69">
        <v>0</v>
      </c>
      <c r="K170" s="69">
        <v>0</v>
      </c>
      <c r="L170" s="69">
        <v>0</v>
      </c>
      <c r="M170" s="69">
        <v>0</v>
      </c>
      <c r="N170" s="69">
        <v>0</v>
      </c>
      <c r="O170" s="69">
        <v>24</v>
      </c>
      <c r="P170" s="69">
        <v>36</v>
      </c>
      <c r="Q170" s="69">
        <v>36</v>
      </c>
      <c r="R170" s="69">
        <v>36</v>
      </c>
      <c r="S170" s="69">
        <v>36</v>
      </c>
      <c r="T170" s="69">
        <v>36</v>
      </c>
      <c r="U170" s="69">
        <v>36</v>
      </c>
      <c r="V170" s="69">
        <v>19.864782007789898</v>
      </c>
      <c r="W170" s="69">
        <v>16.357421133813801</v>
      </c>
    </row>
    <row r="171" spans="2:23">
      <c r="B171" s="67">
        <v>169</v>
      </c>
      <c r="C171" s="67" t="s">
        <v>491</v>
      </c>
      <c r="D171" s="67" t="s">
        <v>1615</v>
      </c>
      <c r="E171" s="67">
        <v>1</v>
      </c>
      <c r="F171" s="70">
        <v>1.25642346496463E-5</v>
      </c>
      <c r="G171" s="67">
        <v>56860</v>
      </c>
      <c r="H171" s="70">
        <v>0.71440238217888996</v>
      </c>
      <c r="I171" s="69">
        <v>0</v>
      </c>
      <c r="J171" s="69">
        <v>0</v>
      </c>
      <c r="K171" s="69">
        <v>0</v>
      </c>
      <c r="L171" s="69">
        <v>0</v>
      </c>
      <c r="M171" s="69">
        <v>0</v>
      </c>
      <c r="N171" s="69">
        <v>0</v>
      </c>
      <c r="O171" s="69">
        <v>0</v>
      </c>
      <c r="P171" s="69">
        <v>1</v>
      </c>
      <c r="Q171" s="69">
        <v>2</v>
      </c>
      <c r="R171" s="69">
        <v>3</v>
      </c>
      <c r="S171" s="69">
        <v>5</v>
      </c>
      <c r="T171" s="69">
        <v>6</v>
      </c>
      <c r="U171" s="69">
        <v>43</v>
      </c>
      <c r="V171" s="69">
        <v>0.62367131549189603</v>
      </c>
      <c r="W171" s="69">
        <v>1.34081642287934</v>
      </c>
    </row>
    <row r="172" spans="2:23">
      <c r="B172" s="67">
        <v>170</v>
      </c>
      <c r="C172" s="67" t="s">
        <v>492</v>
      </c>
      <c r="D172" s="67" t="s">
        <v>1615</v>
      </c>
      <c r="E172" s="67">
        <v>1</v>
      </c>
      <c r="F172" s="70">
        <v>1.25642346496463E-5</v>
      </c>
      <c r="G172" s="67">
        <v>54218</v>
      </c>
      <c r="H172" s="70">
        <v>0.681207674234524</v>
      </c>
      <c r="I172" s="69">
        <v>0</v>
      </c>
      <c r="J172" s="69">
        <v>0</v>
      </c>
      <c r="K172" s="69">
        <v>0</v>
      </c>
      <c r="L172" s="69">
        <v>0</v>
      </c>
      <c r="M172" s="69">
        <v>0</v>
      </c>
      <c r="N172" s="69">
        <v>0</v>
      </c>
      <c r="O172" s="69">
        <v>0</v>
      </c>
      <c r="P172" s="69">
        <v>1</v>
      </c>
      <c r="Q172" s="69">
        <v>3</v>
      </c>
      <c r="R172" s="69">
        <v>4</v>
      </c>
      <c r="S172" s="69">
        <v>5</v>
      </c>
      <c r="T172" s="69">
        <v>6</v>
      </c>
      <c r="U172" s="69">
        <v>45</v>
      </c>
      <c r="V172" s="69">
        <v>0.73181304183942697</v>
      </c>
      <c r="W172" s="69">
        <v>1.4823701016347599</v>
      </c>
    </row>
    <row r="173" spans="2:23">
      <c r="B173" s="67">
        <v>171</v>
      </c>
      <c r="C173" s="67" t="s">
        <v>493</v>
      </c>
      <c r="D173" s="67" t="s">
        <v>1615</v>
      </c>
      <c r="E173" s="67">
        <v>1</v>
      </c>
      <c r="F173" s="70">
        <v>1.25642346496463E-5</v>
      </c>
      <c r="G173" s="67">
        <v>47821</v>
      </c>
      <c r="H173" s="70">
        <v>0.60083426518073701</v>
      </c>
      <c r="I173" s="69">
        <v>0</v>
      </c>
      <c r="J173" s="69">
        <v>0</v>
      </c>
      <c r="K173" s="69">
        <v>0</v>
      </c>
      <c r="L173" s="69">
        <v>0</v>
      </c>
      <c r="M173" s="69">
        <v>0</v>
      </c>
      <c r="N173" s="69">
        <v>0</v>
      </c>
      <c r="O173" s="69">
        <v>0</v>
      </c>
      <c r="P173" s="69">
        <v>1</v>
      </c>
      <c r="Q173" s="69">
        <v>3</v>
      </c>
      <c r="R173" s="69">
        <v>5</v>
      </c>
      <c r="S173" s="69">
        <v>7</v>
      </c>
      <c r="T173" s="69">
        <v>8</v>
      </c>
      <c r="U173" s="69">
        <v>74</v>
      </c>
      <c r="V173" s="69">
        <v>1.0461364493026799</v>
      </c>
      <c r="W173" s="69">
        <v>1.9298552120772201</v>
      </c>
    </row>
    <row r="174" spans="2:23">
      <c r="B174" s="67">
        <v>172</v>
      </c>
      <c r="C174" s="67" t="s">
        <v>494</v>
      </c>
      <c r="D174" s="67" t="s">
        <v>1615</v>
      </c>
      <c r="E174" s="67">
        <v>1</v>
      </c>
      <c r="F174" s="70">
        <v>1.25642346496463E-5</v>
      </c>
      <c r="G174" s="67">
        <v>40800</v>
      </c>
      <c r="H174" s="70">
        <v>0.51262077370557002</v>
      </c>
      <c r="I174" s="69">
        <v>0</v>
      </c>
      <c r="J174" s="69">
        <v>0</v>
      </c>
      <c r="K174" s="69">
        <v>0</v>
      </c>
      <c r="L174" s="69">
        <v>0</v>
      </c>
      <c r="M174" s="69">
        <v>0</v>
      </c>
      <c r="N174" s="69">
        <v>0</v>
      </c>
      <c r="O174" s="69">
        <v>0</v>
      </c>
      <c r="P174" s="69">
        <v>2</v>
      </c>
      <c r="Q174" s="69">
        <v>4</v>
      </c>
      <c r="R174" s="69">
        <v>6</v>
      </c>
      <c r="S174" s="69">
        <v>9</v>
      </c>
      <c r="T174" s="69">
        <v>11</v>
      </c>
      <c r="U174" s="69">
        <v>98</v>
      </c>
      <c r="V174" s="69">
        <v>1.4217615278301301</v>
      </c>
      <c r="W174" s="69">
        <v>2.42256681578217</v>
      </c>
    </row>
    <row r="175" spans="2:23">
      <c r="B175" s="67">
        <v>173</v>
      </c>
      <c r="C175" s="67" t="s">
        <v>495</v>
      </c>
      <c r="D175" s="67" t="s">
        <v>1615</v>
      </c>
      <c r="E175" s="67">
        <v>1</v>
      </c>
      <c r="F175" s="70">
        <v>1.25642346496463E-5</v>
      </c>
      <c r="G175" s="67">
        <v>37849</v>
      </c>
      <c r="H175" s="70">
        <v>0.47554371725446298</v>
      </c>
      <c r="I175" s="69">
        <v>0</v>
      </c>
      <c r="J175" s="69">
        <v>0</v>
      </c>
      <c r="K175" s="69">
        <v>0</v>
      </c>
      <c r="L175" s="69">
        <v>0</v>
      </c>
      <c r="M175" s="69">
        <v>0</v>
      </c>
      <c r="N175" s="69">
        <v>0</v>
      </c>
      <c r="O175" s="69">
        <v>1</v>
      </c>
      <c r="P175" s="69">
        <v>2</v>
      </c>
      <c r="Q175" s="69">
        <v>5</v>
      </c>
      <c r="R175" s="69">
        <v>7</v>
      </c>
      <c r="S175" s="69">
        <v>10</v>
      </c>
      <c r="T175" s="69">
        <v>12</v>
      </c>
      <c r="U175" s="69">
        <v>128</v>
      </c>
      <c r="V175" s="69">
        <v>1.63024249277547</v>
      </c>
      <c r="W175" s="69">
        <v>2.72471258676388</v>
      </c>
    </row>
    <row r="176" spans="2:23">
      <c r="B176" s="67">
        <v>174</v>
      </c>
      <c r="C176" s="67" t="s">
        <v>496</v>
      </c>
      <c r="D176" s="67" t="s">
        <v>1615</v>
      </c>
      <c r="E176" s="67">
        <v>1</v>
      </c>
      <c r="F176" s="70">
        <v>1.25642346496463E-5</v>
      </c>
      <c r="G176" s="67">
        <v>47200</v>
      </c>
      <c r="H176" s="70">
        <v>0.59303187546330605</v>
      </c>
      <c r="I176" s="69">
        <v>0</v>
      </c>
      <c r="J176" s="69">
        <v>0</v>
      </c>
      <c r="K176" s="69">
        <v>0</v>
      </c>
      <c r="L176" s="69">
        <v>0</v>
      </c>
      <c r="M176" s="69">
        <v>0</v>
      </c>
      <c r="N176" s="69">
        <v>0</v>
      </c>
      <c r="O176" s="69">
        <v>0</v>
      </c>
      <c r="P176" s="69">
        <v>1</v>
      </c>
      <c r="Q176" s="69">
        <v>2</v>
      </c>
      <c r="R176" s="69">
        <v>3</v>
      </c>
      <c r="S176" s="69">
        <v>4</v>
      </c>
      <c r="T176" s="69">
        <v>5</v>
      </c>
      <c r="U176" s="69">
        <v>157</v>
      </c>
      <c r="V176" s="69">
        <v>0.69106671692423705</v>
      </c>
      <c r="W176" s="69">
        <v>1.5192952415779299</v>
      </c>
    </row>
    <row r="177" spans="2:23">
      <c r="B177" s="67">
        <v>175</v>
      </c>
      <c r="C177" s="67" t="s">
        <v>497</v>
      </c>
      <c r="D177" s="67" t="s">
        <v>1615</v>
      </c>
      <c r="E177" s="67">
        <v>1</v>
      </c>
      <c r="F177" s="70">
        <v>1.25642346496463E-5</v>
      </c>
      <c r="G177" s="67">
        <v>0</v>
      </c>
      <c r="H177" s="70">
        <v>0</v>
      </c>
      <c r="I177" s="69">
        <v>1</v>
      </c>
      <c r="J177" s="69">
        <v>1</v>
      </c>
      <c r="K177" s="69">
        <v>1</v>
      </c>
      <c r="L177" s="69">
        <v>1</v>
      </c>
      <c r="M177" s="69">
        <v>1</v>
      </c>
      <c r="N177" s="69">
        <v>2</v>
      </c>
      <c r="O177" s="69">
        <v>3</v>
      </c>
      <c r="P177" s="69">
        <v>4</v>
      </c>
      <c r="Q177" s="69">
        <v>6</v>
      </c>
      <c r="R177" s="69">
        <v>7</v>
      </c>
      <c r="S177" s="69">
        <v>9</v>
      </c>
      <c r="T177" s="69">
        <v>9</v>
      </c>
      <c r="U177" s="69">
        <v>24</v>
      </c>
      <c r="V177" s="69">
        <v>3.4083176278426901</v>
      </c>
      <c r="W177" s="69">
        <v>1.9825803278342</v>
      </c>
    </row>
    <row r="178" spans="2:23">
      <c r="B178" s="67">
        <v>176</v>
      </c>
      <c r="C178" s="67" t="s">
        <v>498</v>
      </c>
      <c r="D178" s="67" t="s">
        <v>1615</v>
      </c>
      <c r="E178" s="67">
        <v>68895</v>
      </c>
      <c r="F178" s="70">
        <v>0.86561294618738305</v>
      </c>
      <c r="G178" s="67">
        <v>264</v>
      </c>
      <c r="H178" s="70">
        <v>3.3169579475066302E-3</v>
      </c>
      <c r="I178" s="69">
        <v>0</v>
      </c>
      <c r="J178" s="69">
        <v>0</v>
      </c>
      <c r="K178" s="69">
        <v>0</v>
      </c>
      <c r="L178" s="69">
        <v>1</v>
      </c>
      <c r="M178" s="69">
        <v>2</v>
      </c>
      <c r="N178" s="69">
        <v>4</v>
      </c>
      <c r="O178" s="69">
        <v>8</v>
      </c>
      <c r="P178" s="69">
        <v>14</v>
      </c>
      <c r="Q178" s="69">
        <v>21</v>
      </c>
      <c r="R178" s="69">
        <v>24</v>
      </c>
      <c r="S178" s="69">
        <v>29</v>
      </c>
      <c r="T178" s="69">
        <v>33</v>
      </c>
      <c r="U178" s="69">
        <v>121</v>
      </c>
      <c r="V178" s="69">
        <v>9.7322363500374003</v>
      </c>
      <c r="W178" s="69">
        <v>7.6623651463469198</v>
      </c>
    </row>
    <row r="179" spans="2:23">
      <c r="B179" s="67">
        <v>177</v>
      </c>
      <c r="C179" s="67" t="s">
        <v>499</v>
      </c>
      <c r="D179" s="67" t="s">
        <v>1615</v>
      </c>
      <c r="E179" s="67">
        <v>1</v>
      </c>
      <c r="F179" s="70">
        <v>1.25642346496463E-5</v>
      </c>
      <c r="G179" s="67">
        <v>8425</v>
      </c>
      <c r="H179" s="70">
        <v>0.10585367692327</v>
      </c>
      <c r="I179" s="69">
        <v>0</v>
      </c>
      <c r="J179" s="69">
        <v>0</v>
      </c>
      <c r="K179" s="69">
        <v>0</v>
      </c>
      <c r="L179" s="69">
        <v>0</v>
      </c>
      <c r="M179" s="69">
        <v>0</v>
      </c>
      <c r="N179" s="69">
        <v>1</v>
      </c>
      <c r="O179" s="69">
        <v>2</v>
      </c>
      <c r="P179" s="69">
        <v>4</v>
      </c>
      <c r="Q179" s="69">
        <v>7</v>
      </c>
      <c r="R179" s="69">
        <v>9</v>
      </c>
      <c r="S179" s="69">
        <v>12</v>
      </c>
      <c r="T179" s="69">
        <v>14</v>
      </c>
      <c r="U179" s="69">
        <v>61</v>
      </c>
      <c r="V179" s="69">
        <v>3.1906269631863302</v>
      </c>
      <c r="W179" s="69">
        <v>3.0136242328849998</v>
      </c>
    </row>
    <row r="180" spans="2:23">
      <c r="B180" s="67">
        <v>178</v>
      </c>
      <c r="C180" s="67" t="s">
        <v>500</v>
      </c>
      <c r="D180" s="67" t="s">
        <v>1615</v>
      </c>
      <c r="E180" s="67">
        <v>1</v>
      </c>
      <c r="F180" s="70">
        <v>1.25642346496463E-5</v>
      </c>
      <c r="G180" s="67">
        <v>70308</v>
      </c>
      <c r="H180" s="70">
        <v>0.88336620974733304</v>
      </c>
      <c r="I180" s="69">
        <v>0</v>
      </c>
      <c r="J180" s="69">
        <v>0</v>
      </c>
      <c r="K180" s="69">
        <v>0</v>
      </c>
      <c r="L180" s="69">
        <v>0</v>
      </c>
      <c r="M180" s="69">
        <v>0</v>
      </c>
      <c r="N180" s="69">
        <v>0</v>
      </c>
      <c r="O180" s="69">
        <v>0</v>
      </c>
      <c r="P180" s="69">
        <v>0</v>
      </c>
      <c r="Q180" s="69">
        <v>1</v>
      </c>
      <c r="R180" s="69">
        <v>1</v>
      </c>
      <c r="S180" s="69">
        <v>2</v>
      </c>
      <c r="T180" s="69">
        <v>2</v>
      </c>
      <c r="U180" s="69">
        <v>14</v>
      </c>
      <c r="V180" s="69">
        <v>0.153185073501696</v>
      </c>
      <c r="W180" s="69">
        <v>0.49559706345644799</v>
      </c>
    </row>
    <row r="181" spans="2:23">
      <c r="B181" s="67">
        <v>179</v>
      </c>
      <c r="C181" s="67" t="s">
        <v>501</v>
      </c>
      <c r="D181" s="67" t="s">
        <v>1615</v>
      </c>
      <c r="E181" s="67">
        <v>1</v>
      </c>
      <c r="F181" s="70">
        <v>1.25642346496463E-5</v>
      </c>
      <c r="G181" s="67">
        <v>73464</v>
      </c>
      <c r="H181" s="70">
        <v>0.92301893430161697</v>
      </c>
      <c r="I181" s="69">
        <v>0</v>
      </c>
      <c r="J181" s="69">
        <v>0</v>
      </c>
      <c r="K181" s="69">
        <v>0</v>
      </c>
      <c r="L181" s="69">
        <v>0</v>
      </c>
      <c r="M181" s="69">
        <v>0</v>
      </c>
      <c r="N181" s="69">
        <v>0</v>
      </c>
      <c r="O181" s="69">
        <v>0</v>
      </c>
      <c r="P181" s="69">
        <v>0</v>
      </c>
      <c r="Q181" s="69">
        <v>0</v>
      </c>
      <c r="R181" s="69">
        <v>1</v>
      </c>
      <c r="S181" s="69">
        <v>1</v>
      </c>
      <c r="T181" s="69">
        <v>2</v>
      </c>
      <c r="U181" s="69">
        <v>29</v>
      </c>
      <c r="V181" s="69">
        <v>0.10043975373790701</v>
      </c>
      <c r="W181" s="69">
        <v>0.428435035373044</v>
      </c>
    </row>
    <row r="182" spans="2:23">
      <c r="B182" s="67">
        <v>180</v>
      </c>
      <c r="C182" s="67" t="s">
        <v>502</v>
      </c>
      <c r="D182" s="67" t="s">
        <v>1615</v>
      </c>
      <c r="E182" s="67">
        <v>1</v>
      </c>
      <c r="F182" s="70">
        <v>1.25642346496463E-5</v>
      </c>
      <c r="G182" s="67">
        <v>70760</v>
      </c>
      <c r="H182" s="70">
        <v>0.88904524380897298</v>
      </c>
      <c r="I182" s="69">
        <v>0</v>
      </c>
      <c r="J182" s="69">
        <v>0</v>
      </c>
      <c r="K182" s="69">
        <v>0</v>
      </c>
      <c r="L182" s="69">
        <v>0</v>
      </c>
      <c r="M182" s="69">
        <v>0</v>
      </c>
      <c r="N182" s="69">
        <v>0</v>
      </c>
      <c r="O182" s="69">
        <v>0</v>
      </c>
      <c r="P182" s="69">
        <v>0</v>
      </c>
      <c r="Q182" s="69">
        <v>1</v>
      </c>
      <c r="R182" s="69">
        <v>1</v>
      </c>
      <c r="S182" s="69">
        <v>2</v>
      </c>
      <c r="T182" s="69">
        <v>2</v>
      </c>
      <c r="U182" s="69">
        <v>12</v>
      </c>
      <c r="V182" s="69">
        <v>0.14167608996104999</v>
      </c>
      <c r="W182" s="69">
        <v>0.45848741820933497</v>
      </c>
    </row>
    <row r="183" spans="2:23">
      <c r="B183" s="67">
        <v>181</v>
      </c>
      <c r="C183" s="67" t="s">
        <v>503</v>
      </c>
      <c r="D183" s="67" t="s">
        <v>1615</v>
      </c>
      <c r="E183" s="67">
        <v>1</v>
      </c>
      <c r="F183" s="70">
        <v>1.25642346496463E-5</v>
      </c>
      <c r="G183" s="67">
        <v>63148</v>
      </c>
      <c r="H183" s="70">
        <v>0.79340628965586601</v>
      </c>
      <c r="I183" s="69">
        <v>0</v>
      </c>
      <c r="J183" s="69">
        <v>0</v>
      </c>
      <c r="K183" s="69">
        <v>0</v>
      </c>
      <c r="L183" s="69">
        <v>0</v>
      </c>
      <c r="M183" s="69">
        <v>0</v>
      </c>
      <c r="N183" s="69">
        <v>0</v>
      </c>
      <c r="O183" s="69">
        <v>0</v>
      </c>
      <c r="P183" s="69">
        <v>0</v>
      </c>
      <c r="Q183" s="69">
        <v>2</v>
      </c>
      <c r="R183" s="69">
        <v>3</v>
      </c>
      <c r="S183" s="69">
        <v>4</v>
      </c>
      <c r="T183" s="69">
        <v>5</v>
      </c>
      <c r="U183" s="69">
        <v>44</v>
      </c>
      <c r="V183" s="69">
        <v>0.45677848976002</v>
      </c>
      <c r="W183" s="69">
        <v>1.17085577269685</v>
      </c>
    </row>
    <row r="184" spans="2:23">
      <c r="B184" s="67">
        <v>182</v>
      </c>
      <c r="C184" s="67" t="s">
        <v>504</v>
      </c>
      <c r="D184" s="67" t="s">
        <v>1615</v>
      </c>
      <c r="E184" s="67">
        <v>1</v>
      </c>
      <c r="F184" s="70">
        <v>1.25642346496463E-5</v>
      </c>
      <c r="G184" s="67">
        <v>3181</v>
      </c>
      <c r="H184" s="70">
        <v>3.9966830420524901E-2</v>
      </c>
      <c r="I184" s="69">
        <v>0</v>
      </c>
      <c r="J184" s="69">
        <v>0</v>
      </c>
      <c r="K184" s="69">
        <v>0</v>
      </c>
      <c r="L184" s="69">
        <v>2</v>
      </c>
      <c r="M184" s="69">
        <v>8</v>
      </c>
      <c r="N184" s="69">
        <v>21</v>
      </c>
      <c r="O184" s="69">
        <v>42</v>
      </c>
      <c r="P184" s="69">
        <v>76</v>
      </c>
      <c r="Q184" s="69">
        <v>120</v>
      </c>
      <c r="R184" s="69">
        <v>156</v>
      </c>
      <c r="S184" s="69">
        <v>207</v>
      </c>
      <c r="T184" s="69">
        <v>248</v>
      </c>
      <c r="U184" s="69">
        <v>1278</v>
      </c>
      <c r="V184" s="69">
        <v>56.094496796079902</v>
      </c>
      <c r="W184" s="69">
        <v>53.350634433848803</v>
      </c>
    </row>
    <row r="185" spans="2:23">
      <c r="B185" s="67">
        <v>183</v>
      </c>
      <c r="C185" s="67" t="s">
        <v>505</v>
      </c>
      <c r="D185" s="67" t="s">
        <v>1615</v>
      </c>
      <c r="E185" s="67">
        <v>1</v>
      </c>
      <c r="F185" s="70">
        <v>1.25642346496463E-5</v>
      </c>
      <c r="G185" s="67">
        <v>39618</v>
      </c>
      <c r="H185" s="70">
        <v>0.49776984834968802</v>
      </c>
      <c r="I185" s="69">
        <v>0</v>
      </c>
      <c r="J185" s="69">
        <v>0</v>
      </c>
      <c r="K185" s="69">
        <v>0</v>
      </c>
      <c r="L185" s="69">
        <v>0</v>
      </c>
      <c r="M185" s="69">
        <v>0</v>
      </c>
      <c r="N185" s="69">
        <v>0</v>
      </c>
      <c r="O185" s="69">
        <v>1</v>
      </c>
      <c r="P185" s="69">
        <v>3</v>
      </c>
      <c r="Q185" s="69">
        <v>8</v>
      </c>
      <c r="R185" s="69">
        <v>13</v>
      </c>
      <c r="S185" s="69">
        <v>18</v>
      </c>
      <c r="T185" s="69">
        <v>23</v>
      </c>
      <c r="U185" s="69">
        <v>79</v>
      </c>
      <c r="V185" s="69">
        <v>2.6927629099133101</v>
      </c>
      <c r="W185" s="69">
        <v>4.9075204476652399</v>
      </c>
    </row>
    <row r="186" spans="2:23">
      <c r="B186" s="67">
        <v>184</v>
      </c>
      <c r="C186" s="67" t="s">
        <v>506</v>
      </c>
      <c r="D186" s="67" t="s">
        <v>1615</v>
      </c>
      <c r="E186" s="67">
        <v>1</v>
      </c>
      <c r="F186" s="70">
        <v>1.25642346496463E-5</v>
      </c>
      <c r="G186" s="67">
        <v>51274</v>
      </c>
      <c r="H186" s="70">
        <v>0.64421856742596495</v>
      </c>
      <c r="I186" s="69">
        <v>0</v>
      </c>
      <c r="J186" s="69">
        <v>0</v>
      </c>
      <c r="K186" s="69">
        <v>0</v>
      </c>
      <c r="L186" s="69">
        <v>0</v>
      </c>
      <c r="M186" s="69">
        <v>0</v>
      </c>
      <c r="N186" s="69">
        <v>0</v>
      </c>
      <c r="O186" s="69">
        <v>0</v>
      </c>
      <c r="P186" s="69">
        <v>2</v>
      </c>
      <c r="Q186" s="69">
        <v>5</v>
      </c>
      <c r="R186" s="69">
        <v>8</v>
      </c>
      <c r="S186" s="69">
        <v>13</v>
      </c>
      <c r="T186" s="69">
        <v>17</v>
      </c>
      <c r="U186" s="69">
        <v>113</v>
      </c>
      <c r="V186" s="69">
        <v>1.5708506093730401</v>
      </c>
      <c r="W186" s="69">
        <v>3.62452298412185</v>
      </c>
    </row>
    <row r="187" spans="2:23">
      <c r="B187" s="67">
        <v>185</v>
      </c>
      <c r="C187" s="67" t="s">
        <v>507</v>
      </c>
      <c r="D187" s="67" t="s">
        <v>1615</v>
      </c>
      <c r="E187" s="67">
        <v>1</v>
      </c>
      <c r="F187" s="70">
        <v>1.25642346496463E-5</v>
      </c>
      <c r="G187" s="67">
        <v>56424</v>
      </c>
      <c r="H187" s="70">
        <v>0.70892437587164403</v>
      </c>
      <c r="I187" s="69">
        <v>0</v>
      </c>
      <c r="J187" s="69">
        <v>0</v>
      </c>
      <c r="K187" s="69">
        <v>0</v>
      </c>
      <c r="L187" s="69">
        <v>0</v>
      </c>
      <c r="M187" s="69">
        <v>0</v>
      </c>
      <c r="N187" s="69">
        <v>0</v>
      </c>
      <c r="O187" s="69">
        <v>0</v>
      </c>
      <c r="P187" s="69">
        <v>1</v>
      </c>
      <c r="Q187" s="69">
        <v>6</v>
      </c>
      <c r="R187" s="69">
        <v>10</v>
      </c>
      <c r="S187" s="69">
        <v>16</v>
      </c>
      <c r="T187" s="69">
        <v>20.1100000000006</v>
      </c>
      <c r="U187" s="69">
        <v>97</v>
      </c>
      <c r="V187" s="69">
        <v>1.7492398542530501</v>
      </c>
      <c r="W187" s="69">
        <v>4.3635550598907198</v>
      </c>
    </row>
    <row r="188" spans="2:23">
      <c r="B188" s="67">
        <v>186</v>
      </c>
      <c r="C188" s="67" t="s">
        <v>508</v>
      </c>
      <c r="D188" s="67" t="s">
        <v>1615</v>
      </c>
      <c r="E188" s="67">
        <v>1</v>
      </c>
      <c r="F188" s="70">
        <v>1.25642346496463E-5</v>
      </c>
      <c r="G188" s="67">
        <v>57366</v>
      </c>
      <c r="H188" s="70">
        <v>0.72075988491161103</v>
      </c>
      <c r="I188" s="69">
        <v>0</v>
      </c>
      <c r="J188" s="69">
        <v>0</v>
      </c>
      <c r="K188" s="69">
        <v>0</v>
      </c>
      <c r="L188" s="69">
        <v>0</v>
      </c>
      <c r="M188" s="69">
        <v>0</v>
      </c>
      <c r="N188" s="69">
        <v>0</v>
      </c>
      <c r="O188" s="69">
        <v>0</v>
      </c>
      <c r="P188" s="69">
        <v>2</v>
      </c>
      <c r="Q188" s="69">
        <v>23</v>
      </c>
      <c r="R188" s="69">
        <v>48</v>
      </c>
      <c r="S188" s="69">
        <v>79</v>
      </c>
      <c r="T188" s="69">
        <v>100</v>
      </c>
      <c r="U188" s="69">
        <v>365</v>
      </c>
      <c r="V188" s="69">
        <v>7.2259831637140302</v>
      </c>
      <c r="W188" s="69">
        <v>20.1697651981208</v>
      </c>
    </row>
    <row r="189" spans="2:23">
      <c r="B189" s="67">
        <v>187</v>
      </c>
      <c r="C189" s="67" t="s">
        <v>509</v>
      </c>
      <c r="D189" s="67" t="s">
        <v>1615</v>
      </c>
      <c r="E189" s="67">
        <v>79591</v>
      </c>
      <c r="F189" s="70">
        <v>1</v>
      </c>
      <c r="G189" s="67">
        <v>0</v>
      </c>
      <c r="H189" s="70">
        <v>0</v>
      </c>
      <c r="I189" s="69" t="s">
        <v>321</v>
      </c>
      <c r="J189" s="69" t="s">
        <v>181</v>
      </c>
      <c r="K189" s="69" t="s">
        <v>181</v>
      </c>
      <c r="L189" s="69" t="s">
        <v>181</v>
      </c>
      <c r="M189" s="69" t="s">
        <v>181</v>
      </c>
      <c r="N189" s="69" t="s">
        <v>181</v>
      </c>
      <c r="O189" s="69" t="s">
        <v>181</v>
      </c>
      <c r="P189" s="69" t="s">
        <v>181</v>
      </c>
      <c r="Q189" s="69" t="s">
        <v>181</v>
      </c>
      <c r="R189" s="69" t="s">
        <v>181</v>
      </c>
      <c r="S189" s="69" t="s">
        <v>181</v>
      </c>
      <c r="T189" s="69" t="s">
        <v>181</v>
      </c>
      <c r="U189" s="69" t="e">
        <v>#NAME?</v>
      </c>
      <c r="V189" s="69" t="s">
        <v>322</v>
      </c>
      <c r="W189" s="69" t="s">
        <v>181</v>
      </c>
    </row>
    <row r="190" spans="2:23">
      <c r="B190" s="67">
        <v>188</v>
      </c>
      <c r="C190" s="67" t="s">
        <v>510</v>
      </c>
      <c r="D190" s="67" t="s">
        <v>1615</v>
      </c>
      <c r="E190" s="67">
        <v>79591</v>
      </c>
      <c r="F190" s="70">
        <v>1</v>
      </c>
      <c r="G190" s="67">
        <v>0</v>
      </c>
      <c r="H190" s="70">
        <v>0</v>
      </c>
      <c r="I190" s="69" t="s">
        <v>321</v>
      </c>
      <c r="J190" s="69" t="s">
        <v>181</v>
      </c>
      <c r="K190" s="69" t="s">
        <v>181</v>
      </c>
      <c r="L190" s="69" t="s">
        <v>181</v>
      </c>
      <c r="M190" s="69" t="s">
        <v>181</v>
      </c>
      <c r="N190" s="69" t="s">
        <v>181</v>
      </c>
      <c r="O190" s="69" t="s">
        <v>181</v>
      </c>
      <c r="P190" s="69" t="s">
        <v>181</v>
      </c>
      <c r="Q190" s="69" t="s">
        <v>181</v>
      </c>
      <c r="R190" s="69" t="s">
        <v>181</v>
      </c>
      <c r="S190" s="69" t="s">
        <v>181</v>
      </c>
      <c r="T190" s="69" t="s">
        <v>181</v>
      </c>
      <c r="U190" s="69" t="e">
        <v>#NAME?</v>
      </c>
      <c r="V190" s="69" t="s">
        <v>322</v>
      </c>
      <c r="W190" s="69" t="s">
        <v>181</v>
      </c>
    </row>
    <row r="191" spans="2:23">
      <c r="B191" s="67">
        <v>189</v>
      </c>
      <c r="C191" s="67" t="s">
        <v>511</v>
      </c>
      <c r="D191" s="67" t="s">
        <v>1615</v>
      </c>
      <c r="E191" s="67">
        <v>79591</v>
      </c>
      <c r="F191" s="70">
        <v>1</v>
      </c>
      <c r="G191" s="67">
        <v>0</v>
      </c>
      <c r="H191" s="70">
        <v>0</v>
      </c>
      <c r="I191" s="69" t="s">
        <v>321</v>
      </c>
      <c r="J191" s="69" t="s">
        <v>181</v>
      </c>
      <c r="K191" s="69" t="s">
        <v>181</v>
      </c>
      <c r="L191" s="69" t="s">
        <v>181</v>
      </c>
      <c r="M191" s="69" t="s">
        <v>181</v>
      </c>
      <c r="N191" s="69" t="s">
        <v>181</v>
      </c>
      <c r="O191" s="69" t="s">
        <v>181</v>
      </c>
      <c r="P191" s="69" t="s">
        <v>181</v>
      </c>
      <c r="Q191" s="69" t="s">
        <v>181</v>
      </c>
      <c r="R191" s="69" t="s">
        <v>181</v>
      </c>
      <c r="S191" s="69" t="s">
        <v>181</v>
      </c>
      <c r="T191" s="69" t="s">
        <v>181</v>
      </c>
      <c r="U191" s="69" t="e">
        <v>#NAME?</v>
      </c>
      <c r="V191" s="69" t="s">
        <v>322</v>
      </c>
      <c r="W191" s="69" t="s">
        <v>181</v>
      </c>
    </row>
    <row r="192" spans="2:23">
      <c r="B192" s="67">
        <v>190</v>
      </c>
      <c r="C192" s="67" t="s">
        <v>512</v>
      </c>
      <c r="D192" s="67" t="s">
        <v>1615</v>
      </c>
      <c r="E192" s="67">
        <v>79591</v>
      </c>
      <c r="F192" s="70">
        <v>1</v>
      </c>
      <c r="G192" s="67">
        <v>0</v>
      </c>
      <c r="H192" s="70">
        <v>0</v>
      </c>
      <c r="I192" s="69" t="s">
        <v>321</v>
      </c>
      <c r="J192" s="69" t="s">
        <v>181</v>
      </c>
      <c r="K192" s="69" t="s">
        <v>181</v>
      </c>
      <c r="L192" s="69" t="s">
        <v>181</v>
      </c>
      <c r="M192" s="69" t="s">
        <v>181</v>
      </c>
      <c r="N192" s="69" t="s">
        <v>181</v>
      </c>
      <c r="O192" s="69" t="s">
        <v>181</v>
      </c>
      <c r="P192" s="69" t="s">
        <v>181</v>
      </c>
      <c r="Q192" s="69" t="s">
        <v>181</v>
      </c>
      <c r="R192" s="69" t="s">
        <v>181</v>
      </c>
      <c r="S192" s="69" t="s">
        <v>181</v>
      </c>
      <c r="T192" s="69" t="s">
        <v>181</v>
      </c>
      <c r="U192" s="69" t="e">
        <v>#NAME?</v>
      </c>
      <c r="V192" s="69" t="s">
        <v>322</v>
      </c>
      <c r="W192" s="69" t="s">
        <v>181</v>
      </c>
    </row>
    <row r="193" spans="2:23">
      <c r="B193" s="67">
        <v>191</v>
      </c>
      <c r="C193" s="67" t="s">
        <v>513</v>
      </c>
      <c r="D193" s="67" t="s">
        <v>1615</v>
      </c>
      <c r="E193" s="67">
        <v>79591</v>
      </c>
      <c r="F193" s="70">
        <v>1</v>
      </c>
      <c r="G193" s="67">
        <v>0</v>
      </c>
      <c r="H193" s="70">
        <v>0</v>
      </c>
      <c r="I193" s="69" t="s">
        <v>321</v>
      </c>
      <c r="J193" s="69" t="s">
        <v>181</v>
      </c>
      <c r="K193" s="69" t="s">
        <v>181</v>
      </c>
      <c r="L193" s="69" t="s">
        <v>181</v>
      </c>
      <c r="M193" s="69" t="s">
        <v>181</v>
      </c>
      <c r="N193" s="69" t="s">
        <v>181</v>
      </c>
      <c r="O193" s="69" t="s">
        <v>181</v>
      </c>
      <c r="P193" s="69" t="s">
        <v>181</v>
      </c>
      <c r="Q193" s="69" t="s">
        <v>181</v>
      </c>
      <c r="R193" s="69" t="s">
        <v>181</v>
      </c>
      <c r="S193" s="69" t="s">
        <v>181</v>
      </c>
      <c r="T193" s="69" t="s">
        <v>181</v>
      </c>
      <c r="U193" s="69" t="e">
        <v>#NAME?</v>
      </c>
      <c r="V193" s="69" t="s">
        <v>322</v>
      </c>
      <c r="W193" s="69" t="s">
        <v>181</v>
      </c>
    </row>
    <row r="194" spans="2:23">
      <c r="B194" s="67">
        <v>192</v>
      </c>
      <c r="C194" s="67" t="s">
        <v>514</v>
      </c>
      <c r="D194" s="67" t="s">
        <v>1615</v>
      </c>
      <c r="E194" s="67">
        <v>1</v>
      </c>
      <c r="F194" s="70">
        <v>1.25642346496463E-5</v>
      </c>
      <c r="G194" s="67">
        <v>4</v>
      </c>
      <c r="H194" s="70">
        <v>5.0256938598585303E-5</v>
      </c>
      <c r="I194" s="69">
        <v>0</v>
      </c>
      <c r="J194" s="69">
        <v>60.507800000000003</v>
      </c>
      <c r="K194" s="69">
        <v>80.27</v>
      </c>
      <c r="L194" s="69">
        <v>123.57</v>
      </c>
      <c r="M194" s="69">
        <v>178.16900000000001</v>
      </c>
      <c r="N194" s="69">
        <v>351.44</v>
      </c>
      <c r="O194" s="69">
        <v>754.66</v>
      </c>
      <c r="P194" s="69">
        <v>1663.7449999999999</v>
      </c>
      <c r="Q194" s="69">
        <v>3475.674</v>
      </c>
      <c r="R194" s="69">
        <v>5649.0135</v>
      </c>
      <c r="S194" s="69">
        <v>10206.463599999999</v>
      </c>
      <c r="T194" s="69">
        <v>15644.559499999999</v>
      </c>
      <c r="U194" s="69">
        <v>277499.89</v>
      </c>
      <c r="V194" s="69">
        <v>1669.14967621561</v>
      </c>
      <c r="W194" s="69">
        <v>3902.3813197242898</v>
      </c>
    </row>
    <row r="195" spans="2:23">
      <c r="B195" s="67">
        <v>193</v>
      </c>
      <c r="C195" s="67" t="s">
        <v>515</v>
      </c>
      <c r="D195" s="67" t="s">
        <v>1615</v>
      </c>
      <c r="E195" s="67">
        <v>1</v>
      </c>
      <c r="F195" s="70">
        <v>1.25642346496463E-5</v>
      </c>
      <c r="G195" s="67">
        <v>74930</v>
      </c>
      <c r="H195" s="70">
        <v>0.94143810229799896</v>
      </c>
      <c r="I195" s="69">
        <v>0</v>
      </c>
      <c r="J195" s="69">
        <v>0</v>
      </c>
      <c r="K195" s="69">
        <v>0</v>
      </c>
      <c r="L195" s="69">
        <v>0</v>
      </c>
      <c r="M195" s="69">
        <v>0</v>
      </c>
      <c r="N195" s="69">
        <v>0</v>
      </c>
      <c r="O195" s="69">
        <v>0</v>
      </c>
      <c r="P195" s="69">
        <v>0</v>
      </c>
      <c r="Q195" s="69">
        <v>0</v>
      </c>
      <c r="R195" s="69">
        <v>1</v>
      </c>
      <c r="S195" s="69">
        <v>1</v>
      </c>
      <c r="T195" s="69">
        <v>1</v>
      </c>
      <c r="U195" s="69">
        <v>7</v>
      </c>
      <c r="V195" s="69">
        <v>6.9543912551828097E-2</v>
      </c>
      <c r="W195" s="69">
        <v>0.303602498220165</v>
      </c>
    </row>
    <row r="196" spans="2:23">
      <c r="B196" s="67">
        <v>194</v>
      </c>
      <c r="C196" s="67" t="s">
        <v>516</v>
      </c>
      <c r="D196" s="67" t="s">
        <v>1615</v>
      </c>
      <c r="E196" s="67">
        <v>1</v>
      </c>
      <c r="F196" s="70">
        <v>1.25642346496463E-5</v>
      </c>
      <c r="G196" s="67">
        <v>71103</v>
      </c>
      <c r="H196" s="70">
        <v>0.893354776293802</v>
      </c>
      <c r="I196" s="69">
        <v>0</v>
      </c>
      <c r="J196" s="69">
        <v>0</v>
      </c>
      <c r="K196" s="69">
        <v>0</v>
      </c>
      <c r="L196" s="69">
        <v>0</v>
      </c>
      <c r="M196" s="69">
        <v>0</v>
      </c>
      <c r="N196" s="69">
        <v>0</v>
      </c>
      <c r="O196" s="69">
        <v>0</v>
      </c>
      <c r="P196" s="69">
        <v>0</v>
      </c>
      <c r="Q196" s="69">
        <v>1</v>
      </c>
      <c r="R196" s="69">
        <v>1</v>
      </c>
      <c r="S196" s="69">
        <v>2</v>
      </c>
      <c r="T196" s="69">
        <v>3</v>
      </c>
      <c r="U196" s="69">
        <v>12</v>
      </c>
      <c r="V196" s="69">
        <v>0.15988189471039099</v>
      </c>
      <c r="W196" s="69">
        <v>0.55115051348280597</v>
      </c>
    </row>
    <row r="197" spans="2:23">
      <c r="B197" s="67">
        <v>195</v>
      </c>
      <c r="C197" s="67" t="s">
        <v>517</v>
      </c>
      <c r="D197" s="67" t="s">
        <v>1615</v>
      </c>
      <c r="E197" s="67">
        <v>1</v>
      </c>
      <c r="F197" s="70">
        <v>1.25642346496463E-5</v>
      </c>
      <c r="G197" s="67">
        <v>0</v>
      </c>
      <c r="H197" s="70">
        <v>0</v>
      </c>
      <c r="I197" s="69">
        <v>1</v>
      </c>
      <c r="J197" s="69">
        <v>4</v>
      </c>
      <c r="K197" s="69">
        <v>6</v>
      </c>
      <c r="L197" s="69">
        <v>11</v>
      </c>
      <c r="M197" s="69">
        <v>16</v>
      </c>
      <c r="N197" s="69">
        <v>32</v>
      </c>
      <c r="O197" s="69">
        <v>36</v>
      </c>
      <c r="P197" s="69">
        <v>36</v>
      </c>
      <c r="Q197" s="69">
        <v>36</v>
      </c>
      <c r="R197" s="69">
        <v>36</v>
      </c>
      <c r="S197" s="69">
        <v>36</v>
      </c>
      <c r="T197" s="69">
        <v>36</v>
      </c>
      <c r="U197" s="69">
        <v>36</v>
      </c>
      <c r="V197" s="69">
        <v>31.503882397286102</v>
      </c>
      <c r="W197" s="69">
        <v>8.5221210765134696</v>
      </c>
    </row>
    <row r="198" spans="2:23">
      <c r="B198" s="67">
        <v>196</v>
      </c>
      <c r="C198" s="67" t="s">
        <v>518</v>
      </c>
      <c r="D198" s="67" t="s">
        <v>1615</v>
      </c>
      <c r="E198" s="67">
        <v>1</v>
      </c>
      <c r="F198" s="70">
        <v>1.25642346496463E-5</v>
      </c>
      <c r="G198" s="67">
        <v>63109</v>
      </c>
      <c r="H198" s="70">
        <v>0.792916284504529</v>
      </c>
      <c r="I198" s="69">
        <v>0</v>
      </c>
      <c r="J198" s="69">
        <v>0</v>
      </c>
      <c r="K198" s="69">
        <v>0</v>
      </c>
      <c r="L198" s="69">
        <v>0</v>
      </c>
      <c r="M198" s="69">
        <v>0</v>
      </c>
      <c r="N198" s="69">
        <v>0</v>
      </c>
      <c r="O198" s="69">
        <v>0</v>
      </c>
      <c r="P198" s="69">
        <v>0</v>
      </c>
      <c r="Q198" s="69">
        <v>256.51900000000199</v>
      </c>
      <c r="R198" s="69">
        <v>1431.3630000000001</v>
      </c>
      <c r="S198" s="69">
        <v>3961.0826000000102</v>
      </c>
      <c r="T198" s="69">
        <v>6861.6001999999999</v>
      </c>
      <c r="U198" s="69">
        <v>236658.02</v>
      </c>
      <c r="V198" s="69">
        <v>313.404494031914</v>
      </c>
      <c r="W198" s="69">
        <v>2206.7624220263601</v>
      </c>
    </row>
    <row r="199" spans="2:23">
      <c r="B199" s="67">
        <v>197</v>
      </c>
      <c r="C199" s="67" t="s">
        <v>519</v>
      </c>
      <c r="D199" s="67" t="s">
        <v>1615</v>
      </c>
      <c r="E199" s="67">
        <v>1</v>
      </c>
      <c r="F199" s="70">
        <v>1.25642346496463E-5</v>
      </c>
      <c r="G199" s="67">
        <v>50495</v>
      </c>
      <c r="H199" s="70">
        <v>0.634431028633891</v>
      </c>
      <c r="I199" s="69">
        <v>0</v>
      </c>
      <c r="J199" s="69">
        <v>0</v>
      </c>
      <c r="K199" s="69">
        <v>0</v>
      </c>
      <c r="L199" s="69">
        <v>0</v>
      </c>
      <c r="M199" s="69">
        <v>0</v>
      </c>
      <c r="N199" s="69">
        <v>0</v>
      </c>
      <c r="O199" s="69">
        <v>0</v>
      </c>
      <c r="P199" s="69">
        <v>304.73750000000001</v>
      </c>
      <c r="Q199" s="69">
        <v>8062.4090000000197</v>
      </c>
      <c r="R199" s="69">
        <v>34393.415000000103</v>
      </c>
      <c r="S199" s="69">
        <v>88261.739199999996</v>
      </c>
      <c r="T199" s="69">
        <v>146241.87909999999</v>
      </c>
      <c r="U199" s="69">
        <v>4389094.07</v>
      </c>
      <c r="V199" s="69">
        <v>7196.30905942958</v>
      </c>
      <c r="W199" s="69">
        <v>47448.896687486696</v>
      </c>
    </row>
    <row r="200" spans="2:23">
      <c r="B200" s="67">
        <v>198</v>
      </c>
      <c r="C200" s="67" t="s">
        <v>520</v>
      </c>
      <c r="D200" s="67" t="s">
        <v>1615</v>
      </c>
      <c r="E200" s="67">
        <v>1</v>
      </c>
      <c r="F200" s="70">
        <v>1.25642346496463E-5</v>
      </c>
      <c r="G200" s="67">
        <v>78359</v>
      </c>
      <c r="H200" s="70">
        <v>0.98452086291163599</v>
      </c>
      <c r="I200" s="69">
        <v>0</v>
      </c>
      <c r="J200" s="69">
        <v>0</v>
      </c>
      <c r="K200" s="69">
        <v>0</v>
      </c>
      <c r="L200" s="69">
        <v>0</v>
      </c>
      <c r="M200" s="69">
        <v>0</v>
      </c>
      <c r="N200" s="69">
        <v>0</v>
      </c>
      <c r="O200" s="69">
        <v>0</v>
      </c>
      <c r="P200" s="69">
        <v>0</v>
      </c>
      <c r="Q200" s="69">
        <v>0</v>
      </c>
      <c r="R200" s="69">
        <v>0</v>
      </c>
      <c r="S200" s="69">
        <v>0</v>
      </c>
      <c r="T200" s="69">
        <v>7.0561000000003</v>
      </c>
      <c r="U200" s="69">
        <v>157262</v>
      </c>
      <c r="V200" s="69">
        <v>25.750753612262798</v>
      </c>
      <c r="W200" s="69">
        <v>877.02858557815898</v>
      </c>
    </row>
    <row r="201" spans="2:23">
      <c r="B201" s="67">
        <v>199</v>
      </c>
      <c r="C201" s="67" t="s">
        <v>521</v>
      </c>
      <c r="D201" s="67" t="s">
        <v>1615</v>
      </c>
      <c r="E201" s="67">
        <v>1</v>
      </c>
      <c r="F201" s="70">
        <v>1.25642346496463E-5</v>
      </c>
      <c r="G201" s="67">
        <v>76650</v>
      </c>
      <c r="H201" s="70">
        <v>0.96304858589539</v>
      </c>
      <c r="I201" s="69">
        <v>0</v>
      </c>
      <c r="J201" s="69">
        <v>0</v>
      </c>
      <c r="K201" s="69">
        <v>0</v>
      </c>
      <c r="L201" s="69">
        <v>0</v>
      </c>
      <c r="M201" s="69">
        <v>0</v>
      </c>
      <c r="N201" s="69">
        <v>0</v>
      </c>
      <c r="O201" s="69">
        <v>0</v>
      </c>
      <c r="P201" s="69">
        <v>0</v>
      </c>
      <c r="Q201" s="69">
        <v>0</v>
      </c>
      <c r="R201" s="69">
        <v>0</v>
      </c>
      <c r="S201" s="69">
        <v>836.75440000000503</v>
      </c>
      <c r="T201" s="69">
        <v>4222.9316000000099</v>
      </c>
      <c r="U201" s="69">
        <v>1171048.1200000001</v>
      </c>
      <c r="V201" s="69">
        <v>447.40359768815199</v>
      </c>
      <c r="W201" s="69">
        <v>10909.461772951399</v>
      </c>
    </row>
    <row r="202" spans="2:23">
      <c r="B202" s="67">
        <v>200</v>
      </c>
      <c r="C202" s="67" t="s">
        <v>522</v>
      </c>
      <c r="D202" s="67" t="s">
        <v>1615</v>
      </c>
      <c r="E202" s="67">
        <v>1</v>
      </c>
      <c r="F202" s="70">
        <v>1.25642346496463E-5</v>
      </c>
      <c r="G202" s="67">
        <v>0</v>
      </c>
      <c r="H202" s="70">
        <v>0</v>
      </c>
      <c r="I202" s="69">
        <v>0.18</v>
      </c>
      <c r="J202" s="69">
        <v>173.1592</v>
      </c>
      <c r="K202" s="69">
        <v>284.13780000000003</v>
      </c>
      <c r="L202" s="69">
        <v>585.69299999999998</v>
      </c>
      <c r="M202" s="69">
        <v>1200</v>
      </c>
      <c r="N202" s="69">
        <v>3512.2824999999998</v>
      </c>
      <c r="O202" s="69">
        <v>9192.1</v>
      </c>
      <c r="P202" s="69">
        <v>22087.797500000001</v>
      </c>
      <c r="Q202" s="69">
        <v>47997.534</v>
      </c>
      <c r="R202" s="69">
        <v>75049.298500000004</v>
      </c>
      <c r="S202" s="69">
        <v>116316.52099999999</v>
      </c>
      <c r="T202" s="69">
        <v>155384.92000000001</v>
      </c>
      <c r="U202" s="69">
        <v>13537811.08</v>
      </c>
      <c r="V202" s="69">
        <v>20360.384304309599</v>
      </c>
      <c r="W202" s="69">
        <v>70302.592616234906</v>
      </c>
    </row>
    <row r="203" spans="2:23">
      <c r="B203" s="67">
        <v>201</v>
      </c>
      <c r="C203" s="67" t="s">
        <v>523</v>
      </c>
      <c r="D203" s="67" t="s">
        <v>1615</v>
      </c>
      <c r="E203" s="67">
        <v>1</v>
      </c>
      <c r="F203" s="70">
        <v>1.25642346496463E-5</v>
      </c>
      <c r="G203" s="67">
        <v>580</v>
      </c>
      <c r="H203" s="70">
        <v>7.2872560967948601E-3</v>
      </c>
      <c r="I203" s="69">
        <v>0</v>
      </c>
      <c r="J203" s="69">
        <v>1</v>
      </c>
      <c r="K203" s="69">
        <v>3</v>
      </c>
      <c r="L203" s="69">
        <v>7</v>
      </c>
      <c r="M203" s="69">
        <v>14</v>
      </c>
      <c r="N203" s="69">
        <v>38</v>
      </c>
      <c r="O203" s="69">
        <v>61</v>
      </c>
      <c r="P203" s="69">
        <v>72</v>
      </c>
      <c r="Q203" s="69">
        <v>72</v>
      </c>
      <c r="R203" s="69">
        <v>72</v>
      </c>
      <c r="S203" s="69">
        <v>72</v>
      </c>
      <c r="T203" s="69">
        <v>72</v>
      </c>
      <c r="U203" s="69">
        <v>72</v>
      </c>
      <c r="V203" s="69">
        <v>52.614913933911303</v>
      </c>
      <c r="W203" s="69">
        <v>22.140774718880699</v>
      </c>
    </row>
    <row r="204" spans="2:23">
      <c r="B204" s="67">
        <v>202</v>
      </c>
      <c r="C204" s="67" t="s">
        <v>524</v>
      </c>
      <c r="D204" s="67" t="s">
        <v>1615</v>
      </c>
      <c r="E204" s="67">
        <v>1</v>
      </c>
      <c r="F204" s="70">
        <v>1.25642346496463E-5</v>
      </c>
      <c r="G204" s="67">
        <v>39774</v>
      </c>
      <c r="H204" s="70">
        <v>0.49972986895503302</v>
      </c>
      <c r="I204" s="69">
        <v>0</v>
      </c>
      <c r="J204" s="69">
        <v>0</v>
      </c>
      <c r="K204" s="69">
        <v>0</v>
      </c>
      <c r="L204" s="69">
        <v>0</v>
      </c>
      <c r="M204" s="69">
        <v>0</v>
      </c>
      <c r="N204" s="69">
        <v>0</v>
      </c>
      <c r="O204" s="69">
        <v>1</v>
      </c>
      <c r="P204" s="69">
        <v>65</v>
      </c>
      <c r="Q204" s="69">
        <v>72</v>
      </c>
      <c r="R204" s="69">
        <v>72</v>
      </c>
      <c r="S204" s="69">
        <v>72</v>
      </c>
      <c r="T204" s="69">
        <v>72</v>
      </c>
      <c r="U204" s="69">
        <v>72</v>
      </c>
      <c r="V204" s="69">
        <v>25.924827239603001</v>
      </c>
      <c r="W204" s="69">
        <v>31.058763471724799</v>
      </c>
    </row>
    <row r="205" spans="2:23">
      <c r="B205" s="67">
        <v>203</v>
      </c>
      <c r="C205" s="67" t="s">
        <v>525</v>
      </c>
      <c r="D205" s="67" t="s">
        <v>1615</v>
      </c>
      <c r="E205" s="67">
        <v>1</v>
      </c>
      <c r="F205" s="70">
        <v>1.25642346496463E-5</v>
      </c>
      <c r="G205" s="67">
        <v>434</v>
      </c>
      <c r="H205" s="70">
        <v>5.4528778379464996E-3</v>
      </c>
      <c r="I205" s="69">
        <v>0</v>
      </c>
      <c r="J205" s="69">
        <v>1</v>
      </c>
      <c r="K205" s="69">
        <v>3</v>
      </c>
      <c r="L205" s="69">
        <v>9</v>
      </c>
      <c r="M205" s="69">
        <v>17</v>
      </c>
      <c r="N205" s="69">
        <v>43</v>
      </c>
      <c r="O205" s="69">
        <v>69</v>
      </c>
      <c r="P205" s="69">
        <v>72</v>
      </c>
      <c r="Q205" s="69">
        <v>72</v>
      </c>
      <c r="R205" s="69">
        <v>72</v>
      </c>
      <c r="S205" s="69">
        <v>72</v>
      </c>
      <c r="T205" s="69">
        <v>72</v>
      </c>
      <c r="U205" s="69">
        <v>72</v>
      </c>
      <c r="V205" s="69">
        <v>55.641563010428399</v>
      </c>
      <c r="W205" s="69">
        <v>21.585169515706699</v>
      </c>
    </row>
    <row r="206" spans="2:23">
      <c r="B206" s="67">
        <v>204</v>
      </c>
      <c r="C206" s="67" t="s">
        <v>526</v>
      </c>
      <c r="D206" s="67" t="s">
        <v>1615</v>
      </c>
      <c r="E206" s="67">
        <v>1</v>
      </c>
      <c r="F206" s="70">
        <v>1.25642346496463E-5</v>
      </c>
      <c r="G206" s="67">
        <v>29040</v>
      </c>
      <c r="H206" s="70">
        <v>0.36486537422572901</v>
      </c>
      <c r="I206" s="69">
        <v>0</v>
      </c>
      <c r="J206" s="69">
        <v>0</v>
      </c>
      <c r="K206" s="69">
        <v>0</v>
      </c>
      <c r="L206" s="69">
        <v>0</v>
      </c>
      <c r="M206" s="69">
        <v>0</v>
      </c>
      <c r="N206" s="69">
        <v>0</v>
      </c>
      <c r="O206" s="69">
        <v>1</v>
      </c>
      <c r="P206" s="69">
        <v>2</v>
      </c>
      <c r="Q206" s="69">
        <v>3</v>
      </c>
      <c r="R206" s="69">
        <v>4</v>
      </c>
      <c r="S206" s="69">
        <v>5</v>
      </c>
      <c r="T206" s="69">
        <v>6</v>
      </c>
      <c r="U206" s="69">
        <v>11</v>
      </c>
      <c r="V206" s="69">
        <v>1.27698203291871</v>
      </c>
      <c r="W206" s="69">
        <v>1.3899865503715501</v>
      </c>
    </row>
    <row r="207" spans="2:23">
      <c r="B207" s="67">
        <v>205</v>
      </c>
      <c r="C207" s="67" t="s">
        <v>527</v>
      </c>
      <c r="D207" s="67" t="s">
        <v>1615</v>
      </c>
      <c r="E207" s="67">
        <v>1</v>
      </c>
      <c r="F207" s="70">
        <v>1.25642346496463E-5</v>
      </c>
      <c r="G207" s="67">
        <v>1</v>
      </c>
      <c r="H207" s="70">
        <v>1.25642346496463E-5</v>
      </c>
      <c r="I207" s="69">
        <v>0</v>
      </c>
      <c r="J207" s="69">
        <v>1</v>
      </c>
      <c r="K207" s="69">
        <v>1</v>
      </c>
      <c r="L207" s="69">
        <v>1</v>
      </c>
      <c r="M207" s="69">
        <v>1</v>
      </c>
      <c r="N207" s="69">
        <v>1</v>
      </c>
      <c r="O207" s="69">
        <v>1</v>
      </c>
      <c r="P207" s="69">
        <v>2</v>
      </c>
      <c r="Q207" s="69">
        <v>2</v>
      </c>
      <c r="R207" s="69">
        <v>3</v>
      </c>
      <c r="S207" s="69">
        <v>4</v>
      </c>
      <c r="T207" s="69">
        <v>4</v>
      </c>
      <c r="U207" s="69">
        <v>12</v>
      </c>
      <c r="V207" s="69">
        <v>1.46628973489132</v>
      </c>
      <c r="W207" s="69">
        <v>0.76016901539849902</v>
      </c>
    </row>
    <row r="208" spans="2:23">
      <c r="B208" s="67">
        <v>206</v>
      </c>
      <c r="C208" s="67" t="s">
        <v>528</v>
      </c>
      <c r="D208" s="67" t="s">
        <v>1615</v>
      </c>
      <c r="E208" s="67">
        <v>1</v>
      </c>
      <c r="F208" s="70">
        <v>1.25642346496463E-5</v>
      </c>
      <c r="G208" s="67">
        <v>60132</v>
      </c>
      <c r="H208" s="70">
        <v>0.75551255795253203</v>
      </c>
      <c r="I208" s="69">
        <v>0</v>
      </c>
      <c r="J208" s="69">
        <v>0</v>
      </c>
      <c r="K208" s="69">
        <v>0</v>
      </c>
      <c r="L208" s="69">
        <v>0</v>
      </c>
      <c r="M208" s="69">
        <v>0</v>
      </c>
      <c r="N208" s="69">
        <v>0</v>
      </c>
      <c r="O208" s="69">
        <v>0</v>
      </c>
      <c r="P208" s="69">
        <v>0</v>
      </c>
      <c r="Q208" s="69">
        <v>1</v>
      </c>
      <c r="R208" s="69">
        <v>2</v>
      </c>
      <c r="S208" s="69">
        <v>2</v>
      </c>
      <c r="T208" s="69">
        <v>3</v>
      </c>
      <c r="U208" s="69">
        <v>10</v>
      </c>
      <c r="V208" s="69">
        <v>0.32330694810905902</v>
      </c>
      <c r="W208" s="69">
        <v>0.65623605718280398</v>
      </c>
    </row>
    <row r="209" spans="2:23">
      <c r="B209" s="67">
        <v>207</v>
      </c>
      <c r="C209" s="67" t="s">
        <v>529</v>
      </c>
      <c r="D209" s="67" t="s">
        <v>1615</v>
      </c>
      <c r="E209" s="67">
        <v>1</v>
      </c>
      <c r="F209" s="70">
        <v>1.25642346496463E-5</v>
      </c>
      <c r="G209" s="67">
        <v>56856</v>
      </c>
      <c r="H209" s="70">
        <v>0.71435212524029101</v>
      </c>
      <c r="I209" s="69">
        <v>0</v>
      </c>
      <c r="J209" s="69">
        <v>0</v>
      </c>
      <c r="K209" s="69">
        <v>0</v>
      </c>
      <c r="L209" s="69">
        <v>0</v>
      </c>
      <c r="M209" s="69">
        <v>0</v>
      </c>
      <c r="N209" s="69">
        <v>0</v>
      </c>
      <c r="O209" s="69">
        <v>0</v>
      </c>
      <c r="P209" s="69">
        <v>1</v>
      </c>
      <c r="Q209" s="69">
        <v>1</v>
      </c>
      <c r="R209" s="69">
        <v>1</v>
      </c>
      <c r="S209" s="69">
        <v>2</v>
      </c>
      <c r="T209" s="69">
        <v>3</v>
      </c>
      <c r="U209" s="69">
        <v>7</v>
      </c>
      <c r="V209" s="69">
        <v>0.341738911923609</v>
      </c>
      <c r="W209" s="69">
        <v>0.61214842558004401</v>
      </c>
    </row>
    <row r="210" spans="2:23">
      <c r="B210" s="67">
        <v>208</v>
      </c>
      <c r="C210" s="67" t="s">
        <v>530</v>
      </c>
      <c r="D210" s="67" t="s">
        <v>1615</v>
      </c>
      <c r="E210" s="67">
        <v>1</v>
      </c>
      <c r="F210" s="70">
        <v>1.25642346496463E-5</v>
      </c>
      <c r="G210" s="67">
        <v>29059</v>
      </c>
      <c r="H210" s="70">
        <v>0.36510409468407201</v>
      </c>
      <c r="I210" s="69">
        <v>0</v>
      </c>
      <c r="J210" s="69">
        <v>0</v>
      </c>
      <c r="K210" s="69">
        <v>0</v>
      </c>
      <c r="L210" s="69">
        <v>0</v>
      </c>
      <c r="M210" s="69">
        <v>0</v>
      </c>
      <c r="N210" s="69">
        <v>0</v>
      </c>
      <c r="O210" s="69">
        <v>1282.7149999999999</v>
      </c>
      <c r="P210" s="69">
        <v>6951.4624999999996</v>
      </c>
      <c r="Q210" s="69">
        <v>19072.795999999998</v>
      </c>
      <c r="R210" s="69">
        <v>31299.729500000001</v>
      </c>
      <c r="S210" s="69">
        <v>57900.316599999998</v>
      </c>
      <c r="T210" s="69">
        <v>85565.488400000002</v>
      </c>
      <c r="U210" s="69">
        <v>13471380.640000001</v>
      </c>
      <c r="V210" s="69">
        <v>7989.98357557482</v>
      </c>
      <c r="W210" s="69">
        <v>63450.906783300503</v>
      </c>
    </row>
    <row r="211" spans="2:23">
      <c r="B211" s="67">
        <v>209</v>
      </c>
      <c r="C211" s="67" t="s">
        <v>531</v>
      </c>
      <c r="D211" s="67" t="s">
        <v>1615</v>
      </c>
      <c r="E211" s="67">
        <v>1</v>
      </c>
      <c r="F211" s="70">
        <v>1.25642346496463E-5</v>
      </c>
      <c r="G211" s="67">
        <v>74764</v>
      </c>
      <c r="H211" s="70">
        <v>0.93935243934615698</v>
      </c>
      <c r="I211" s="69">
        <v>0</v>
      </c>
      <c r="J211" s="69">
        <v>0</v>
      </c>
      <c r="K211" s="69">
        <v>0</v>
      </c>
      <c r="L211" s="69">
        <v>0</v>
      </c>
      <c r="M211" s="69">
        <v>0</v>
      </c>
      <c r="N211" s="69">
        <v>0</v>
      </c>
      <c r="O211" s="69">
        <v>0</v>
      </c>
      <c r="P211" s="69">
        <v>0</v>
      </c>
      <c r="Q211" s="69">
        <v>0</v>
      </c>
      <c r="R211" s="69">
        <v>761.59700000000805</v>
      </c>
      <c r="S211" s="69">
        <v>15394.2454</v>
      </c>
      <c r="T211" s="69">
        <v>42263.028900000099</v>
      </c>
      <c r="U211" s="69">
        <v>3711128.5</v>
      </c>
      <c r="V211" s="69">
        <v>1802.10932303053</v>
      </c>
      <c r="W211" s="69">
        <v>24187.954438967499</v>
      </c>
    </row>
    <row r="212" spans="2:23">
      <c r="B212" s="67">
        <v>210</v>
      </c>
      <c r="C212" s="67" t="s">
        <v>532</v>
      </c>
      <c r="D212" s="67" t="s">
        <v>1615</v>
      </c>
      <c r="E212" s="67">
        <v>1</v>
      </c>
      <c r="F212" s="70">
        <v>1.25642346496463E-5</v>
      </c>
      <c r="G212" s="67">
        <v>48884</v>
      </c>
      <c r="H212" s="70">
        <v>0.614190046613311</v>
      </c>
      <c r="I212" s="69">
        <v>0</v>
      </c>
      <c r="J212" s="69">
        <v>0</v>
      </c>
      <c r="K212" s="69">
        <v>0</v>
      </c>
      <c r="L212" s="69">
        <v>0</v>
      </c>
      <c r="M212" s="69">
        <v>0</v>
      </c>
      <c r="N212" s="69">
        <v>0</v>
      </c>
      <c r="O212" s="69">
        <v>0</v>
      </c>
      <c r="P212" s="69">
        <v>2357.4924999999998</v>
      </c>
      <c r="Q212" s="69">
        <v>10781.197</v>
      </c>
      <c r="R212" s="69">
        <v>20520.732499999998</v>
      </c>
      <c r="S212" s="69">
        <v>37035.906600000002</v>
      </c>
      <c r="T212" s="69">
        <v>58415.029200000099</v>
      </c>
      <c r="U212" s="69">
        <v>13471380.640000001</v>
      </c>
      <c r="V212" s="69">
        <v>4436.2307572559403</v>
      </c>
      <c r="W212" s="69">
        <v>53360.061421607199</v>
      </c>
    </row>
    <row r="213" spans="2:23">
      <c r="B213" s="67">
        <v>211</v>
      </c>
      <c r="C213" s="67" t="s">
        <v>533</v>
      </c>
      <c r="D213" s="67" t="s">
        <v>1615</v>
      </c>
      <c r="E213" s="67">
        <v>1</v>
      </c>
      <c r="F213" s="70">
        <v>1.25642346496463E-5</v>
      </c>
      <c r="G213" s="67">
        <v>70628</v>
      </c>
      <c r="H213" s="70">
        <v>0.88738676483522005</v>
      </c>
      <c r="I213" s="69">
        <v>0</v>
      </c>
      <c r="J213" s="69">
        <v>0</v>
      </c>
      <c r="K213" s="69">
        <v>0</v>
      </c>
      <c r="L213" s="69">
        <v>0</v>
      </c>
      <c r="M213" s="69">
        <v>0</v>
      </c>
      <c r="N213" s="69">
        <v>0</v>
      </c>
      <c r="O213" s="69">
        <v>0</v>
      </c>
      <c r="P213" s="69">
        <v>0</v>
      </c>
      <c r="Q213" s="69">
        <v>830.55200000000002</v>
      </c>
      <c r="R213" s="69">
        <v>7066.8725000000104</v>
      </c>
      <c r="S213" s="69">
        <v>20455.219000000001</v>
      </c>
      <c r="T213" s="69">
        <v>35718.1132</v>
      </c>
      <c r="U213" s="69">
        <v>5346430.58</v>
      </c>
      <c r="V213" s="69">
        <v>1622.8426822465101</v>
      </c>
      <c r="W213" s="69">
        <v>21649.5310180663</v>
      </c>
    </row>
    <row r="214" spans="2:23">
      <c r="B214" s="67">
        <v>212</v>
      </c>
      <c r="C214" s="67" t="s">
        <v>534</v>
      </c>
      <c r="D214" s="67" t="s">
        <v>1615</v>
      </c>
      <c r="E214" s="67">
        <v>1</v>
      </c>
      <c r="F214" s="70">
        <v>1.25642346496463E-5</v>
      </c>
      <c r="G214" s="67">
        <v>38021</v>
      </c>
      <c r="H214" s="70">
        <v>0.477704765614203</v>
      </c>
      <c r="I214" s="69">
        <v>0</v>
      </c>
      <c r="J214" s="69">
        <v>0</v>
      </c>
      <c r="K214" s="69">
        <v>0</v>
      </c>
      <c r="L214" s="69">
        <v>0</v>
      </c>
      <c r="M214" s="69">
        <v>0</v>
      </c>
      <c r="N214" s="69">
        <v>0</v>
      </c>
      <c r="O214" s="69">
        <v>219.98</v>
      </c>
      <c r="P214" s="69">
        <v>4823.4274999999998</v>
      </c>
      <c r="Q214" s="69">
        <v>15331.829</v>
      </c>
      <c r="R214" s="69">
        <v>26139.870500000001</v>
      </c>
      <c r="S214" s="69">
        <v>48169.905400000003</v>
      </c>
      <c r="T214" s="69">
        <v>72535.654200000004</v>
      </c>
      <c r="U214" s="69">
        <v>13471380.640000001</v>
      </c>
      <c r="V214" s="69">
        <v>6367.1408933283101</v>
      </c>
      <c r="W214" s="69">
        <v>59816.230021522497</v>
      </c>
    </row>
    <row r="215" spans="2:23">
      <c r="B215" s="67">
        <v>213</v>
      </c>
      <c r="C215" s="67" t="s">
        <v>535</v>
      </c>
      <c r="D215" s="67" t="s">
        <v>1615</v>
      </c>
      <c r="E215" s="67">
        <v>1</v>
      </c>
      <c r="F215" s="70">
        <v>1.25642346496463E-5</v>
      </c>
      <c r="G215" s="67">
        <v>62373</v>
      </c>
      <c r="H215" s="70">
        <v>0.78366900780239002</v>
      </c>
      <c r="I215" s="69">
        <v>0</v>
      </c>
      <c r="J215" s="69">
        <v>0</v>
      </c>
      <c r="K215" s="69">
        <v>0</v>
      </c>
      <c r="L215" s="69">
        <v>0</v>
      </c>
      <c r="M215" s="69">
        <v>0</v>
      </c>
      <c r="N215" s="69">
        <v>0</v>
      </c>
      <c r="O215" s="69">
        <v>0</v>
      </c>
      <c r="P215" s="69">
        <v>0</v>
      </c>
      <c r="Q215" s="69">
        <v>783.72500000000002</v>
      </c>
      <c r="R215" s="69">
        <v>3282.2829999999999</v>
      </c>
      <c r="S215" s="69">
        <v>10530.815000000001</v>
      </c>
      <c r="T215" s="69">
        <v>20131.732400000001</v>
      </c>
      <c r="U215" s="69">
        <v>1147644.24</v>
      </c>
      <c r="V215" s="69">
        <v>892.42180449805301</v>
      </c>
      <c r="W215" s="69">
        <v>7218.3757483325298</v>
      </c>
    </row>
    <row r="216" spans="2:23">
      <c r="B216" s="67">
        <v>214</v>
      </c>
      <c r="C216" s="67" t="s">
        <v>536</v>
      </c>
      <c r="D216" s="67" t="s">
        <v>1615</v>
      </c>
      <c r="E216" s="67">
        <v>1</v>
      </c>
      <c r="F216" s="70">
        <v>1.25642346496463E-5</v>
      </c>
      <c r="G216" s="67">
        <v>74815</v>
      </c>
      <c r="H216" s="70">
        <v>0.93999321531328905</v>
      </c>
      <c r="I216" s="69">
        <v>0</v>
      </c>
      <c r="J216" s="69">
        <v>0</v>
      </c>
      <c r="K216" s="69">
        <v>0</v>
      </c>
      <c r="L216" s="69">
        <v>0</v>
      </c>
      <c r="M216" s="69">
        <v>0</v>
      </c>
      <c r="N216" s="69">
        <v>0</v>
      </c>
      <c r="O216" s="69">
        <v>0</v>
      </c>
      <c r="P216" s="69">
        <v>0</v>
      </c>
      <c r="Q216" s="69">
        <v>0</v>
      </c>
      <c r="R216" s="69">
        <v>36</v>
      </c>
      <c r="S216" s="69">
        <v>24082.0736</v>
      </c>
      <c r="T216" s="69">
        <v>67912.021500000294</v>
      </c>
      <c r="U216" s="69">
        <v>3363310.76</v>
      </c>
      <c r="V216" s="69">
        <v>2587.1387504711602</v>
      </c>
      <c r="W216" s="69">
        <v>29393.480753531599</v>
      </c>
    </row>
    <row r="217" spans="2:23">
      <c r="B217" s="67">
        <v>215</v>
      </c>
      <c r="C217" s="67" t="s">
        <v>537</v>
      </c>
      <c r="D217" s="67" t="s">
        <v>1615</v>
      </c>
      <c r="E217" s="67">
        <v>1</v>
      </c>
      <c r="F217" s="70">
        <v>1.25642346496463E-5</v>
      </c>
      <c r="G217" s="67">
        <v>1</v>
      </c>
      <c r="H217" s="70">
        <v>1.25642346496463E-5</v>
      </c>
      <c r="I217" s="69">
        <v>0</v>
      </c>
      <c r="J217" s="69">
        <v>1</v>
      </c>
      <c r="K217" s="69">
        <v>1</v>
      </c>
      <c r="L217" s="69">
        <v>1</v>
      </c>
      <c r="M217" s="69">
        <v>1</v>
      </c>
      <c r="N217" s="69">
        <v>1</v>
      </c>
      <c r="O217" s="69">
        <v>2</v>
      </c>
      <c r="P217" s="69">
        <v>3</v>
      </c>
      <c r="Q217" s="69">
        <v>4</v>
      </c>
      <c r="R217" s="69">
        <v>5</v>
      </c>
      <c r="S217" s="69">
        <v>6</v>
      </c>
      <c r="T217" s="69">
        <v>7</v>
      </c>
      <c r="U217" s="69">
        <v>19</v>
      </c>
      <c r="V217" s="69">
        <v>2.4811785400175901</v>
      </c>
      <c r="W217" s="69">
        <v>1.3836008448808801</v>
      </c>
    </row>
    <row r="218" spans="2:23">
      <c r="B218" s="67">
        <v>216</v>
      </c>
      <c r="C218" s="67" t="s">
        <v>538</v>
      </c>
      <c r="D218" s="67" t="s">
        <v>1615</v>
      </c>
      <c r="E218" s="67">
        <v>1</v>
      </c>
      <c r="F218" s="70">
        <v>1.25642346496463E-5</v>
      </c>
      <c r="G218" s="67">
        <v>0</v>
      </c>
      <c r="H218" s="70">
        <v>0</v>
      </c>
      <c r="I218" s="69">
        <v>1</v>
      </c>
      <c r="J218" s="69">
        <v>1</v>
      </c>
      <c r="K218" s="69">
        <v>1</v>
      </c>
      <c r="L218" s="69">
        <v>1</v>
      </c>
      <c r="M218" s="69">
        <v>1</v>
      </c>
      <c r="N218" s="69">
        <v>1</v>
      </c>
      <c r="O218" s="69">
        <v>1</v>
      </c>
      <c r="P218" s="69">
        <v>3</v>
      </c>
      <c r="Q218" s="69">
        <v>5</v>
      </c>
      <c r="R218" s="69">
        <v>5</v>
      </c>
      <c r="S218" s="69">
        <v>5</v>
      </c>
      <c r="T218" s="69">
        <v>5</v>
      </c>
      <c r="U218" s="69">
        <v>999</v>
      </c>
      <c r="V218" s="69">
        <v>1.9689910792813199</v>
      </c>
      <c r="W218" s="69">
        <v>3.87091378602672</v>
      </c>
    </row>
    <row r="219" spans="2:23">
      <c r="B219" s="67">
        <v>217</v>
      </c>
      <c r="C219" s="67" t="s">
        <v>539</v>
      </c>
      <c r="D219" s="67" t="s">
        <v>1615</v>
      </c>
      <c r="E219" s="67">
        <v>1</v>
      </c>
      <c r="F219" s="70">
        <v>1.25642346496463E-5</v>
      </c>
      <c r="G219" s="67">
        <v>2</v>
      </c>
      <c r="H219" s="70">
        <v>2.5128469299292601E-5</v>
      </c>
      <c r="I219" s="69">
        <v>0</v>
      </c>
      <c r="J219" s="69">
        <v>101.0478</v>
      </c>
      <c r="K219" s="69">
        <v>128.87780000000001</v>
      </c>
      <c r="L219" s="69">
        <v>188.59450000000001</v>
      </c>
      <c r="M219" s="69">
        <v>276.46300000000002</v>
      </c>
      <c r="N219" s="69">
        <v>526.11500000000001</v>
      </c>
      <c r="O219" s="69">
        <v>1115.8900000000001</v>
      </c>
      <c r="P219" s="69">
        <v>2440.9250000000002</v>
      </c>
      <c r="Q219" s="69">
        <v>5154.4830000000002</v>
      </c>
      <c r="R219" s="69">
        <v>8434.5074999999997</v>
      </c>
      <c r="S219" s="69">
        <v>15062.129800000001</v>
      </c>
      <c r="T219" s="69">
        <v>21723.463199999998</v>
      </c>
      <c r="U219" s="69">
        <v>472297.75</v>
      </c>
      <c r="V219" s="69">
        <v>2438.3228305063399</v>
      </c>
      <c r="W219" s="69">
        <v>5687.4349492414203</v>
      </c>
    </row>
    <row r="220" spans="2:23">
      <c r="B220" s="67">
        <v>218</v>
      </c>
      <c r="C220" s="67" t="s">
        <v>540</v>
      </c>
      <c r="D220" s="67" t="s">
        <v>1615</v>
      </c>
      <c r="E220" s="67">
        <v>1</v>
      </c>
      <c r="F220" s="70">
        <v>1.25642346496463E-5</v>
      </c>
      <c r="G220" s="67">
        <v>0</v>
      </c>
      <c r="H220" s="70">
        <v>0</v>
      </c>
      <c r="I220" s="69">
        <v>6.4</v>
      </c>
      <c r="J220" s="69">
        <v>500</v>
      </c>
      <c r="K220" s="69">
        <v>600</v>
      </c>
      <c r="L220" s="69">
        <v>1200</v>
      </c>
      <c r="M220" s="69">
        <v>2000</v>
      </c>
      <c r="N220" s="69">
        <v>4100</v>
      </c>
      <c r="O220" s="69">
        <v>9500</v>
      </c>
      <c r="P220" s="69">
        <v>18000</v>
      </c>
      <c r="Q220" s="69">
        <v>35000</v>
      </c>
      <c r="R220" s="69">
        <v>56000</v>
      </c>
      <c r="S220" s="69">
        <v>86000</v>
      </c>
      <c r="T220" s="69">
        <v>100000</v>
      </c>
      <c r="U220" s="69">
        <v>3886780.5</v>
      </c>
      <c r="V220" s="69">
        <v>15672.096955396401</v>
      </c>
      <c r="W220" s="69">
        <v>32429.121075944699</v>
      </c>
    </row>
    <row r="221" spans="2:23">
      <c r="B221" s="67">
        <v>219</v>
      </c>
      <c r="C221" s="67" t="s">
        <v>541</v>
      </c>
      <c r="D221" s="67" t="s">
        <v>1615</v>
      </c>
      <c r="E221" s="67">
        <v>1</v>
      </c>
      <c r="F221" s="70">
        <v>1.25642346496463E-5</v>
      </c>
      <c r="G221" s="67">
        <v>731</v>
      </c>
      <c r="H221" s="70">
        <v>9.1844555288914595E-3</v>
      </c>
      <c r="I221" s="69">
        <v>0</v>
      </c>
      <c r="J221" s="69">
        <v>2</v>
      </c>
      <c r="K221" s="69">
        <v>5</v>
      </c>
      <c r="L221" s="69">
        <v>8</v>
      </c>
      <c r="M221" s="69">
        <v>25</v>
      </c>
      <c r="N221" s="69">
        <v>313</v>
      </c>
      <c r="O221" s="69">
        <v>735</v>
      </c>
      <c r="P221" s="69">
        <v>918</v>
      </c>
      <c r="Q221" s="69">
        <v>953</v>
      </c>
      <c r="R221" s="69">
        <v>960</v>
      </c>
      <c r="S221" s="69">
        <v>963</v>
      </c>
      <c r="T221" s="69">
        <v>966</v>
      </c>
      <c r="U221" s="69">
        <v>978</v>
      </c>
      <c r="V221" s="69">
        <v>610.57816308581505</v>
      </c>
      <c r="W221" s="69">
        <v>354.51621874449302</v>
      </c>
    </row>
    <row r="222" spans="2:23">
      <c r="B222" s="67">
        <v>220</v>
      </c>
      <c r="C222" s="67" t="s">
        <v>542</v>
      </c>
      <c r="D222" s="67" t="s">
        <v>1615</v>
      </c>
      <c r="E222" s="67">
        <v>1</v>
      </c>
      <c r="F222" s="70">
        <v>1.25642346496463E-5</v>
      </c>
      <c r="G222" s="67">
        <v>1</v>
      </c>
      <c r="H222" s="70">
        <v>1.25642346496463E-5</v>
      </c>
      <c r="I222" s="69">
        <v>0</v>
      </c>
      <c r="J222" s="69">
        <v>2</v>
      </c>
      <c r="K222" s="69">
        <v>4</v>
      </c>
      <c r="L222" s="69">
        <v>8</v>
      </c>
      <c r="M222" s="69">
        <v>13</v>
      </c>
      <c r="N222" s="69">
        <v>26</v>
      </c>
      <c r="O222" s="69">
        <v>36</v>
      </c>
      <c r="P222" s="69">
        <v>36</v>
      </c>
      <c r="Q222" s="69">
        <v>36</v>
      </c>
      <c r="R222" s="69">
        <v>36</v>
      </c>
      <c r="S222" s="69">
        <v>36</v>
      </c>
      <c r="T222" s="69">
        <v>36</v>
      </c>
      <c r="U222" s="69">
        <v>36</v>
      </c>
      <c r="V222" s="69">
        <v>30.0158311345646</v>
      </c>
      <c r="W222" s="69">
        <v>9.5017223794232706</v>
      </c>
    </row>
    <row r="223" spans="2:23">
      <c r="B223" s="67">
        <v>221</v>
      </c>
      <c r="C223" s="67" t="s">
        <v>543</v>
      </c>
      <c r="D223" s="67" t="s">
        <v>1615</v>
      </c>
      <c r="E223" s="67">
        <v>47611</v>
      </c>
      <c r="F223" s="70">
        <v>0.59819577590431094</v>
      </c>
      <c r="G223" s="67">
        <v>19749</v>
      </c>
      <c r="H223" s="70">
        <v>0.24813107009586499</v>
      </c>
      <c r="I223" s="69">
        <v>0</v>
      </c>
      <c r="J223" s="69">
        <v>0</v>
      </c>
      <c r="K223" s="69">
        <v>0</v>
      </c>
      <c r="L223" s="69">
        <v>0</v>
      </c>
      <c r="M223" s="69">
        <v>0</v>
      </c>
      <c r="N223" s="69">
        <v>0</v>
      </c>
      <c r="O223" s="69">
        <v>0</v>
      </c>
      <c r="P223" s="69">
        <v>1</v>
      </c>
      <c r="Q223" s="69">
        <v>4</v>
      </c>
      <c r="R223" s="69">
        <v>5</v>
      </c>
      <c r="S223" s="69">
        <v>8</v>
      </c>
      <c r="T223" s="69">
        <v>10</v>
      </c>
      <c r="U223" s="69">
        <v>165451.62</v>
      </c>
      <c r="V223" s="69">
        <v>48.527620700437801</v>
      </c>
      <c r="W223" s="69">
        <v>1424.67486358468</v>
      </c>
    </row>
    <row r="224" spans="2:23">
      <c r="B224" s="67">
        <v>222</v>
      </c>
      <c r="C224" s="67" t="s">
        <v>544</v>
      </c>
      <c r="D224" s="67" t="s">
        <v>1615</v>
      </c>
      <c r="E224" s="67">
        <v>191</v>
      </c>
      <c r="F224" s="70">
        <v>2.3997688180824499E-3</v>
      </c>
      <c r="G224" s="67">
        <v>0</v>
      </c>
      <c r="H224" s="70">
        <v>0</v>
      </c>
      <c r="I224" s="69">
        <v>15</v>
      </c>
      <c r="J224" s="69">
        <v>22</v>
      </c>
      <c r="K224" s="69">
        <v>23</v>
      </c>
      <c r="L224" s="69">
        <v>25</v>
      </c>
      <c r="M224" s="69">
        <v>27</v>
      </c>
      <c r="N224" s="69">
        <v>32</v>
      </c>
      <c r="O224" s="69">
        <v>41</v>
      </c>
      <c r="P224" s="69">
        <v>52</v>
      </c>
      <c r="Q224" s="69">
        <v>62</v>
      </c>
      <c r="R224" s="69">
        <v>68</v>
      </c>
      <c r="S224" s="69">
        <v>72</v>
      </c>
      <c r="T224" s="69">
        <v>74</v>
      </c>
      <c r="U224" s="69">
        <v>108</v>
      </c>
      <c r="V224" s="69">
        <v>42.859093198992397</v>
      </c>
      <c r="W224" s="69">
        <v>13.228207457791999</v>
      </c>
    </row>
    <row r="225" spans="2:23">
      <c r="B225" s="67">
        <v>223</v>
      </c>
      <c r="C225" s="67" t="s">
        <v>545</v>
      </c>
      <c r="D225" s="67" t="s">
        <v>1615</v>
      </c>
      <c r="E225" s="67">
        <v>46814</v>
      </c>
      <c r="F225" s="70">
        <v>0.58818208088854296</v>
      </c>
      <c r="G225" s="67">
        <v>0</v>
      </c>
      <c r="H225" s="70">
        <v>0</v>
      </c>
      <c r="I225" s="69">
        <v>1</v>
      </c>
      <c r="J225" s="69">
        <v>1</v>
      </c>
      <c r="K225" s="69">
        <v>1</v>
      </c>
      <c r="L225" s="69">
        <v>1</v>
      </c>
      <c r="M225" s="69">
        <v>1</v>
      </c>
      <c r="N225" s="69">
        <v>1</v>
      </c>
      <c r="O225" s="69">
        <v>1</v>
      </c>
      <c r="P225" s="69">
        <v>2</v>
      </c>
      <c r="Q225" s="69">
        <v>2</v>
      </c>
      <c r="R225" s="69">
        <v>3</v>
      </c>
      <c r="S225" s="69">
        <v>4</v>
      </c>
      <c r="T225" s="69">
        <v>5</v>
      </c>
      <c r="U225" s="69">
        <v>25</v>
      </c>
      <c r="V225" s="69">
        <v>1.4366781584647801</v>
      </c>
      <c r="W225" s="69">
        <v>0.91786212397476097</v>
      </c>
    </row>
    <row r="226" spans="2:23">
      <c r="B226" s="67">
        <v>224</v>
      </c>
      <c r="C226" s="67" t="s">
        <v>546</v>
      </c>
      <c r="D226" s="67" t="s">
        <v>1615</v>
      </c>
      <c r="E226" s="67">
        <v>46814</v>
      </c>
      <c r="F226" s="70">
        <v>0.58818208088854296</v>
      </c>
      <c r="G226" s="67">
        <v>0</v>
      </c>
      <c r="H226" s="70">
        <v>0</v>
      </c>
      <c r="I226" s="69">
        <v>1</v>
      </c>
      <c r="J226" s="69">
        <v>1</v>
      </c>
      <c r="K226" s="69">
        <v>1</v>
      </c>
      <c r="L226" s="69">
        <v>1</v>
      </c>
      <c r="M226" s="69">
        <v>1</v>
      </c>
      <c r="N226" s="69">
        <v>1</v>
      </c>
      <c r="O226" s="69">
        <v>1</v>
      </c>
      <c r="P226" s="69">
        <v>3</v>
      </c>
      <c r="Q226" s="69">
        <v>3</v>
      </c>
      <c r="R226" s="69">
        <v>6</v>
      </c>
      <c r="S226" s="69">
        <v>10</v>
      </c>
      <c r="T226" s="69">
        <v>15</v>
      </c>
      <c r="U226" s="69">
        <v>325</v>
      </c>
      <c r="V226" s="69">
        <v>2.1715227140983</v>
      </c>
      <c r="W226" s="69">
        <v>4.0556963382453199</v>
      </c>
    </row>
    <row r="227" spans="2:23">
      <c r="B227" s="67">
        <v>225</v>
      </c>
      <c r="C227" s="67" t="s">
        <v>547</v>
      </c>
      <c r="D227" s="67" t="s">
        <v>1615</v>
      </c>
      <c r="E227" s="67">
        <v>0</v>
      </c>
      <c r="F227" s="70">
        <v>0</v>
      </c>
      <c r="G227" s="67">
        <v>79591</v>
      </c>
      <c r="H227" s="70">
        <v>1</v>
      </c>
      <c r="I227" s="69">
        <v>0</v>
      </c>
      <c r="J227" s="69">
        <v>0</v>
      </c>
      <c r="K227" s="69">
        <v>0</v>
      </c>
      <c r="L227" s="69">
        <v>0</v>
      </c>
      <c r="M227" s="69">
        <v>0</v>
      </c>
      <c r="N227" s="69">
        <v>0</v>
      </c>
      <c r="O227" s="69">
        <v>0</v>
      </c>
      <c r="P227" s="69">
        <v>0</v>
      </c>
      <c r="Q227" s="69">
        <v>0</v>
      </c>
      <c r="R227" s="69">
        <v>0</v>
      </c>
      <c r="S227" s="69">
        <v>0</v>
      </c>
      <c r="T227" s="69">
        <v>0</v>
      </c>
      <c r="U227" s="69">
        <v>0</v>
      </c>
      <c r="V227" s="69">
        <v>0</v>
      </c>
      <c r="W227" s="69">
        <v>0</v>
      </c>
    </row>
    <row r="228" spans="2:23">
      <c r="B228" s="67">
        <v>226</v>
      </c>
      <c r="C228" s="67" t="s">
        <v>548</v>
      </c>
      <c r="D228" s="67" t="s">
        <v>1615</v>
      </c>
      <c r="E228" s="67">
        <v>0</v>
      </c>
      <c r="F228" s="70">
        <v>0</v>
      </c>
      <c r="G228" s="67">
        <v>42523</v>
      </c>
      <c r="H228" s="70">
        <v>0.53426895000690999</v>
      </c>
      <c r="I228" s="69">
        <v>0</v>
      </c>
      <c r="J228" s="69">
        <v>0</v>
      </c>
      <c r="K228" s="69">
        <v>0</v>
      </c>
      <c r="L228" s="69">
        <v>0</v>
      </c>
      <c r="M228" s="69">
        <v>0</v>
      </c>
      <c r="N228" s="69">
        <v>0</v>
      </c>
      <c r="O228" s="69">
        <v>0</v>
      </c>
      <c r="P228" s="69">
        <v>61.9</v>
      </c>
      <c r="Q228" s="69">
        <v>128</v>
      </c>
      <c r="R228" s="69">
        <v>154.1</v>
      </c>
      <c r="S228" s="69">
        <v>192.1</v>
      </c>
      <c r="T228" s="69">
        <v>219</v>
      </c>
      <c r="U228" s="69">
        <v>517</v>
      </c>
      <c r="V228" s="69">
        <v>38.1197095148949</v>
      </c>
      <c r="W228" s="69">
        <v>57.236667877009403</v>
      </c>
    </row>
    <row r="229" spans="2:23">
      <c r="B229" s="67">
        <v>227</v>
      </c>
      <c r="C229" s="67" t="s">
        <v>549</v>
      </c>
      <c r="D229" s="67" t="s">
        <v>1615</v>
      </c>
      <c r="E229" s="67">
        <v>0</v>
      </c>
      <c r="F229" s="70">
        <v>0</v>
      </c>
      <c r="G229" s="67">
        <v>70129</v>
      </c>
      <c r="H229" s="70">
        <v>0.88111721174504698</v>
      </c>
      <c r="I229" s="69">
        <v>0</v>
      </c>
      <c r="J229" s="69">
        <v>0</v>
      </c>
      <c r="K229" s="69">
        <v>0</v>
      </c>
      <c r="L229" s="69">
        <v>0</v>
      </c>
      <c r="M229" s="69">
        <v>0</v>
      </c>
      <c r="N229" s="69">
        <v>0</v>
      </c>
      <c r="O229" s="69">
        <v>0</v>
      </c>
      <c r="P229" s="69">
        <v>0</v>
      </c>
      <c r="Q229" s="69">
        <v>2.8</v>
      </c>
      <c r="R229" s="69">
        <v>33.4</v>
      </c>
      <c r="S229" s="69">
        <v>83.1</v>
      </c>
      <c r="T229" s="69">
        <v>102.4</v>
      </c>
      <c r="U229" s="69">
        <v>302.7</v>
      </c>
      <c r="V229" s="69">
        <v>4.3083614981593401</v>
      </c>
      <c r="W229" s="69">
        <v>18.094220833156299</v>
      </c>
    </row>
    <row r="230" spans="2:23">
      <c r="B230" s="67">
        <v>228</v>
      </c>
      <c r="C230" s="67" t="s">
        <v>550</v>
      </c>
      <c r="D230" s="67" t="s">
        <v>1615</v>
      </c>
      <c r="E230" s="67">
        <v>0</v>
      </c>
      <c r="F230" s="70">
        <v>0</v>
      </c>
      <c r="G230" s="67">
        <v>53063</v>
      </c>
      <c r="H230" s="70">
        <v>0.666695983214183</v>
      </c>
      <c r="I230" s="69">
        <v>0</v>
      </c>
      <c r="J230" s="69">
        <v>0</v>
      </c>
      <c r="K230" s="69">
        <v>0</v>
      </c>
      <c r="L230" s="69">
        <v>0</v>
      </c>
      <c r="M230" s="69">
        <v>0</v>
      </c>
      <c r="N230" s="69">
        <v>0</v>
      </c>
      <c r="O230" s="69">
        <v>0</v>
      </c>
      <c r="P230" s="69">
        <v>22</v>
      </c>
      <c r="Q230" s="69">
        <v>69.099999999999994</v>
      </c>
      <c r="R230" s="69">
        <v>117.9</v>
      </c>
      <c r="S230" s="69">
        <v>172</v>
      </c>
      <c r="T230" s="69">
        <v>195.9</v>
      </c>
      <c r="U230" s="69">
        <v>1463</v>
      </c>
      <c r="V230" s="69">
        <v>20.308891708861601</v>
      </c>
      <c r="W230" s="69">
        <v>43.2977115367122</v>
      </c>
    </row>
    <row r="231" spans="2:23">
      <c r="B231" s="67">
        <v>229</v>
      </c>
      <c r="C231" s="67" t="s">
        <v>551</v>
      </c>
      <c r="D231" s="67" t="s">
        <v>1615</v>
      </c>
      <c r="E231" s="67">
        <v>0</v>
      </c>
      <c r="F231" s="70">
        <v>0</v>
      </c>
      <c r="G231" s="67">
        <v>79591</v>
      </c>
      <c r="H231" s="70">
        <v>1</v>
      </c>
      <c r="I231" s="69">
        <v>0</v>
      </c>
      <c r="J231" s="69">
        <v>0</v>
      </c>
      <c r="K231" s="69">
        <v>0</v>
      </c>
      <c r="L231" s="69">
        <v>0</v>
      </c>
      <c r="M231" s="69">
        <v>0</v>
      </c>
      <c r="N231" s="69">
        <v>0</v>
      </c>
      <c r="O231" s="69">
        <v>0</v>
      </c>
      <c r="P231" s="69">
        <v>0</v>
      </c>
      <c r="Q231" s="69">
        <v>0</v>
      </c>
      <c r="R231" s="69">
        <v>0</v>
      </c>
      <c r="S231" s="69">
        <v>0</v>
      </c>
      <c r="T231" s="69">
        <v>0</v>
      </c>
      <c r="U231" s="69">
        <v>0</v>
      </c>
      <c r="V231" s="69">
        <v>0</v>
      </c>
      <c r="W231" s="69">
        <v>0</v>
      </c>
    </row>
    <row r="232" spans="2:23">
      <c r="B232" s="67">
        <v>230</v>
      </c>
      <c r="C232" s="67" t="s">
        <v>552</v>
      </c>
      <c r="D232" s="67" t="s">
        <v>1615</v>
      </c>
      <c r="E232" s="67">
        <v>0</v>
      </c>
      <c r="F232" s="70">
        <v>0</v>
      </c>
      <c r="G232" s="67">
        <v>79591</v>
      </c>
      <c r="H232" s="70">
        <v>1</v>
      </c>
      <c r="I232" s="69">
        <v>0</v>
      </c>
      <c r="J232" s="69">
        <v>0</v>
      </c>
      <c r="K232" s="69">
        <v>0</v>
      </c>
      <c r="L232" s="69">
        <v>0</v>
      </c>
      <c r="M232" s="69">
        <v>0</v>
      </c>
      <c r="N232" s="69">
        <v>0</v>
      </c>
      <c r="O232" s="69">
        <v>0</v>
      </c>
      <c r="P232" s="69">
        <v>0</v>
      </c>
      <c r="Q232" s="69">
        <v>0</v>
      </c>
      <c r="R232" s="69">
        <v>0</v>
      </c>
      <c r="S232" s="69">
        <v>0</v>
      </c>
      <c r="T232" s="69">
        <v>0</v>
      </c>
      <c r="U232" s="69">
        <v>0</v>
      </c>
      <c r="V232" s="69">
        <v>0</v>
      </c>
      <c r="W232" s="69">
        <v>0</v>
      </c>
    </row>
    <row r="233" spans="2:23">
      <c r="B233" s="67">
        <v>231</v>
      </c>
      <c r="C233" s="67" t="s">
        <v>553</v>
      </c>
      <c r="D233" s="67" t="s">
        <v>1615</v>
      </c>
      <c r="E233" s="67">
        <v>0</v>
      </c>
      <c r="F233" s="70">
        <v>0</v>
      </c>
      <c r="G233" s="67">
        <v>79591</v>
      </c>
      <c r="H233" s="70">
        <v>1</v>
      </c>
      <c r="I233" s="69">
        <v>0</v>
      </c>
      <c r="J233" s="69">
        <v>0</v>
      </c>
      <c r="K233" s="69">
        <v>0</v>
      </c>
      <c r="L233" s="69">
        <v>0</v>
      </c>
      <c r="M233" s="69">
        <v>0</v>
      </c>
      <c r="N233" s="69">
        <v>0</v>
      </c>
      <c r="O233" s="69">
        <v>0</v>
      </c>
      <c r="P233" s="69">
        <v>0</v>
      </c>
      <c r="Q233" s="69">
        <v>0</v>
      </c>
      <c r="R233" s="69">
        <v>0</v>
      </c>
      <c r="S233" s="69">
        <v>0</v>
      </c>
      <c r="T233" s="69">
        <v>0</v>
      </c>
      <c r="U233" s="69">
        <v>0</v>
      </c>
      <c r="V233" s="69">
        <v>0</v>
      </c>
      <c r="W233" s="69">
        <v>0</v>
      </c>
    </row>
    <row r="234" spans="2:23">
      <c r="B234" s="67">
        <v>232</v>
      </c>
      <c r="C234" s="67" t="s">
        <v>554</v>
      </c>
      <c r="D234" s="67" t="s">
        <v>1615</v>
      </c>
      <c r="E234" s="67">
        <v>0</v>
      </c>
      <c r="F234" s="70">
        <v>0</v>
      </c>
      <c r="G234" s="67">
        <v>79591</v>
      </c>
      <c r="H234" s="70">
        <v>1</v>
      </c>
      <c r="I234" s="69">
        <v>0</v>
      </c>
      <c r="J234" s="69">
        <v>0</v>
      </c>
      <c r="K234" s="69">
        <v>0</v>
      </c>
      <c r="L234" s="69">
        <v>0</v>
      </c>
      <c r="M234" s="69">
        <v>0</v>
      </c>
      <c r="N234" s="69">
        <v>0</v>
      </c>
      <c r="O234" s="69">
        <v>0</v>
      </c>
      <c r="P234" s="69">
        <v>0</v>
      </c>
      <c r="Q234" s="69">
        <v>0</v>
      </c>
      <c r="R234" s="69">
        <v>0</v>
      </c>
      <c r="S234" s="69">
        <v>0</v>
      </c>
      <c r="T234" s="69">
        <v>0</v>
      </c>
      <c r="U234" s="69">
        <v>0</v>
      </c>
      <c r="V234" s="69">
        <v>0</v>
      </c>
      <c r="W234" s="69">
        <v>0</v>
      </c>
    </row>
    <row r="235" spans="2:23">
      <c r="B235" s="67">
        <v>233</v>
      </c>
      <c r="C235" s="67" t="s">
        <v>555</v>
      </c>
      <c r="D235" s="67" t="s">
        <v>1615</v>
      </c>
      <c r="E235" s="67">
        <v>0</v>
      </c>
      <c r="F235" s="70">
        <v>0</v>
      </c>
      <c r="G235" s="67">
        <v>48949</v>
      </c>
      <c r="H235" s="70">
        <v>0.61500672186553795</v>
      </c>
      <c r="I235" s="69">
        <v>0</v>
      </c>
      <c r="J235" s="69">
        <v>0</v>
      </c>
      <c r="K235" s="69">
        <v>0</v>
      </c>
      <c r="L235" s="69">
        <v>0</v>
      </c>
      <c r="M235" s="69">
        <v>0</v>
      </c>
      <c r="N235" s="69">
        <v>0</v>
      </c>
      <c r="O235" s="69">
        <v>0</v>
      </c>
      <c r="P235" s="69">
        <v>11466.76</v>
      </c>
      <c r="Q235" s="69">
        <v>51763.78</v>
      </c>
      <c r="R235" s="69">
        <v>103071.41499999999</v>
      </c>
      <c r="S235" s="69">
        <v>204119.364</v>
      </c>
      <c r="T235" s="69">
        <v>303823.75700000097</v>
      </c>
      <c r="U235" s="69">
        <v>3050191.44</v>
      </c>
      <c r="V235" s="69">
        <v>19991.966902413598</v>
      </c>
      <c r="W235" s="69">
        <v>66357.484027848695</v>
      </c>
    </row>
    <row r="236" spans="2:23">
      <c r="B236" s="67">
        <v>234</v>
      </c>
      <c r="C236" s="67" t="s">
        <v>556</v>
      </c>
      <c r="D236" s="67" t="s">
        <v>1615</v>
      </c>
      <c r="E236" s="67">
        <v>0</v>
      </c>
      <c r="F236" s="70">
        <v>0</v>
      </c>
      <c r="G236" s="67">
        <v>47870</v>
      </c>
      <c r="H236" s="70">
        <v>0.60144991267856895</v>
      </c>
      <c r="I236" s="69">
        <v>0</v>
      </c>
      <c r="J236" s="69">
        <v>0</v>
      </c>
      <c r="K236" s="69">
        <v>0</v>
      </c>
      <c r="L236" s="69">
        <v>0</v>
      </c>
      <c r="M236" s="69">
        <v>0</v>
      </c>
      <c r="N236" s="69">
        <v>0</v>
      </c>
      <c r="O236" s="69">
        <v>0</v>
      </c>
      <c r="P236" s="69">
        <v>21558.83</v>
      </c>
      <c r="Q236" s="69">
        <v>95948.38</v>
      </c>
      <c r="R236" s="69">
        <v>192209.685</v>
      </c>
      <c r="S236" s="69">
        <v>381739.77</v>
      </c>
      <c r="T236" s="69">
        <v>573264.68700000003</v>
      </c>
      <c r="U236" s="69">
        <v>6109476.71</v>
      </c>
      <c r="V236" s="69">
        <v>37576.530924727696</v>
      </c>
      <c r="W236" s="69">
        <v>126498.382919258</v>
      </c>
    </row>
    <row r="237" spans="2:23">
      <c r="B237" s="67">
        <v>235</v>
      </c>
      <c r="C237" s="67" t="s">
        <v>557</v>
      </c>
      <c r="D237" s="67" t="s">
        <v>1615</v>
      </c>
      <c r="E237" s="67">
        <v>0</v>
      </c>
      <c r="F237" s="70">
        <v>0</v>
      </c>
      <c r="G237" s="67">
        <v>50207</v>
      </c>
      <c r="H237" s="70">
        <v>0.63081252905479301</v>
      </c>
      <c r="I237" s="69">
        <v>0</v>
      </c>
      <c r="J237" s="69">
        <v>0</v>
      </c>
      <c r="K237" s="69">
        <v>0</v>
      </c>
      <c r="L237" s="69">
        <v>0</v>
      </c>
      <c r="M237" s="69">
        <v>0</v>
      </c>
      <c r="N237" s="69">
        <v>0</v>
      </c>
      <c r="O237" s="69">
        <v>0</v>
      </c>
      <c r="P237" s="69">
        <v>2979.375</v>
      </c>
      <c r="Q237" s="69">
        <v>13922</v>
      </c>
      <c r="R237" s="69">
        <v>27528.195</v>
      </c>
      <c r="S237" s="69">
        <v>53489.061999999903</v>
      </c>
      <c r="T237" s="69">
        <v>81168.630999999994</v>
      </c>
      <c r="U237" s="69">
        <v>767859.24</v>
      </c>
      <c r="V237" s="69">
        <v>5303.7870784385204</v>
      </c>
      <c r="W237" s="69">
        <v>17357.966108366101</v>
      </c>
    </row>
    <row r="238" spans="2:23">
      <c r="B238" s="67">
        <v>236</v>
      </c>
      <c r="C238" s="67" t="s">
        <v>558</v>
      </c>
      <c r="D238" s="67" t="s">
        <v>1615</v>
      </c>
      <c r="E238" s="67">
        <v>0</v>
      </c>
      <c r="F238" s="70">
        <v>0</v>
      </c>
      <c r="G238" s="67">
        <v>49718</v>
      </c>
      <c r="H238" s="70">
        <v>0.62466861831111598</v>
      </c>
      <c r="I238" s="69">
        <v>0</v>
      </c>
      <c r="J238" s="69">
        <v>0</v>
      </c>
      <c r="K238" s="69">
        <v>0</v>
      </c>
      <c r="L238" s="69">
        <v>0</v>
      </c>
      <c r="M238" s="69">
        <v>0</v>
      </c>
      <c r="N238" s="69">
        <v>0</v>
      </c>
      <c r="O238" s="69">
        <v>0</v>
      </c>
      <c r="P238" s="69">
        <v>5926.9350000000004</v>
      </c>
      <c r="Q238" s="69">
        <v>27049.94</v>
      </c>
      <c r="R238" s="69">
        <v>53870.605000000003</v>
      </c>
      <c r="S238" s="69">
        <v>104318.22199999999</v>
      </c>
      <c r="T238" s="69">
        <v>157036.735000001</v>
      </c>
      <c r="U238" s="69">
        <v>1527511.08</v>
      </c>
      <c r="V238" s="69">
        <v>10374.3502879723</v>
      </c>
      <c r="W238" s="69">
        <v>34089.291370123399</v>
      </c>
    </row>
    <row r="239" spans="2:23">
      <c r="B239" s="67">
        <v>237</v>
      </c>
      <c r="C239" s="67" t="s">
        <v>559</v>
      </c>
      <c r="D239" s="67" t="s">
        <v>1615</v>
      </c>
      <c r="E239" s="67">
        <v>0</v>
      </c>
      <c r="F239" s="70">
        <v>0</v>
      </c>
      <c r="G239" s="67">
        <v>73828</v>
      </c>
      <c r="H239" s="70">
        <v>0.92759231571408796</v>
      </c>
      <c r="I239" s="69">
        <v>0</v>
      </c>
      <c r="J239" s="69">
        <v>0</v>
      </c>
      <c r="K239" s="69">
        <v>0</v>
      </c>
      <c r="L239" s="69">
        <v>0</v>
      </c>
      <c r="M239" s="69">
        <v>0</v>
      </c>
      <c r="N239" s="69">
        <v>0</v>
      </c>
      <c r="O239" s="69">
        <v>0</v>
      </c>
      <c r="P239" s="69">
        <v>0</v>
      </c>
      <c r="Q239" s="69">
        <v>0</v>
      </c>
      <c r="R239" s="69">
        <v>1867.36</v>
      </c>
      <c r="S239" s="69">
        <v>10558.694</v>
      </c>
      <c r="T239" s="69">
        <v>20533.736000000099</v>
      </c>
      <c r="U239" s="69">
        <v>285274.46000000002</v>
      </c>
      <c r="V239" s="69">
        <v>736.51744694751903</v>
      </c>
      <c r="W239" s="69">
        <v>5521.6057832669903</v>
      </c>
    </row>
    <row r="240" spans="2:23">
      <c r="B240" s="67">
        <v>238</v>
      </c>
      <c r="C240" s="67" t="s">
        <v>560</v>
      </c>
      <c r="D240" s="67" t="s">
        <v>1615</v>
      </c>
      <c r="E240" s="67">
        <v>0</v>
      </c>
      <c r="F240" s="70">
        <v>0</v>
      </c>
      <c r="G240" s="67">
        <v>73499</v>
      </c>
      <c r="H240" s="70">
        <v>0.92345868251435503</v>
      </c>
      <c r="I240" s="69">
        <v>0</v>
      </c>
      <c r="J240" s="69">
        <v>0</v>
      </c>
      <c r="K240" s="69">
        <v>0</v>
      </c>
      <c r="L240" s="69">
        <v>0</v>
      </c>
      <c r="M240" s="69">
        <v>0</v>
      </c>
      <c r="N240" s="69">
        <v>0</v>
      </c>
      <c r="O240" s="69">
        <v>0</v>
      </c>
      <c r="P240" s="69">
        <v>0</v>
      </c>
      <c r="Q240" s="69">
        <v>0</v>
      </c>
      <c r="R240" s="69">
        <v>2953.165</v>
      </c>
      <c r="S240" s="69">
        <v>18486.797999999999</v>
      </c>
      <c r="T240" s="69">
        <v>34774.322</v>
      </c>
      <c r="U240" s="69">
        <v>369353.98</v>
      </c>
      <c r="V240" s="69">
        <v>1245.3494565968499</v>
      </c>
      <c r="W240" s="69">
        <v>8963.6346990629409</v>
      </c>
    </row>
    <row r="241" spans="2:23">
      <c r="B241" s="67">
        <v>239</v>
      </c>
      <c r="C241" s="67" t="s">
        <v>561</v>
      </c>
      <c r="D241" s="67" t="s">
        <v>1615</v>
      </c>
      <c r="E241" s="67">
        <v>0</v>
      </c>
      <c r="F241" s="70">
        <v>0</v>
      </c>
      <c r="G241" s="67">
        <v>74190</v>
      </c>
      <c r="H241" s="70">
        <v>0.93214056865726003</v>
      </c>
      <c r="I241" s="69">
        <v>0</v>
      </c>
      <c r="J241" s="69">
        <v>0</v>
      </c>
      <c r="K241" s="69">
        <v>0</v>
      </c>
      <c r="L241" s="69">
        <v>0</v>
      </c>
      <c r="M241" s="69">
        <v>0</v>
      </c>
      <c r="N241" s="69">
        <v>0</v>
      </c>
      <c r="O241" s="69">
        <v>0</v>
      </c>
      <c r="P241" s="69">
        <v>0</v>
      </c>
      <c r="Q241" s="69">
        <v>0</v>
      </c>
      <c r="R241" s="69">
        <v>745.95</v>
      </c>
      <c r="S241" s="69">
        <v>3062.5479999999998</v>
      </c>
      <c r="T241" s="69">
        <v>5998.3900000000303</v>
      </c>
      <c r="U241" s="69">
        <v>76827.77</v>
      </c>
      <c r="V241" s="69">
        <v>219.88501978867001</v>
      </c>
      <c r="W241" s="69">
        <v>1613.2238013168401</v>
      </c>
    </row>
    <row r="242" spans="2:23">
      <c r="B242" s="67">
        <v>240</v>
      </c>
      <c r="C242" s="67" t="s">
        <v>562</v>
      </c>
      <c r="D242" s="67" t="s">
        <v>1615</v>
      </c>
      <c r="E242" s="67">
        <v>0</v>
      </c>
      <c r="F242" s="70">
        <v>0</v>
      </c>
      <c r="G242" s="67">
        <v>74043</v>
      </c>
      <c r="H242" s="70">
        <v>0.93029362616376199</v>
      </c>
      <c r="I242" s="69">
        <v>0</v>
      </c>
      <c r="J242" s="69">
        <v>0</v>
      </c>
      <c r="K242" s="69">
        <v>0</v>
      </c>
      <c r="L242" s="69">
        <v>0</v>
      </c>
      <c r="M242" s="69">
        <v>0</v>
      </c>
      <c r="N242" s="69">
        <v>0</v>
      </c>
      <c r="O242" s="69">
        <v>0</v>
      </c>
      <c r="P242" s="69">
        <v>0</v>
      </c>
      <c r="Q242" s="69">
        <v>0</v>
      </c>
      <c r="R242" s="69">
        <v>1255.885</v>
      </c>
      <c r="S242" s="69">
        <v>5819.7960000000003</v>
      </c>
      <c r="T242" s="69">
        <v>11329.692999999999</v>
      </c>
      <c r="U242" s="69">
        <v>151195.42000000001</v>
      </c>
      <c r="V242" s="69">
        <v>413.74814275483402</v>
      </c>
      <c r="W242" s="69">
        <v>3096.1402838788399</v>
      </c>
    </row>
    <row r="243" spans="2:23">
      <c r="B243" s="67">
        <v>241</v>
      </c>
      <c r="C243" s="67" t="s">
        <v>563</v>
      </c>
      <c r="D243" s="67" t="s">
        <v>1615</v>
      </c>
      <c r="E243" s="67">
        <v>0</v>
      </c>
      <c r="F243" s="70">
        <v>0</v>
      </c>
      <c r="G243" s="67">
        <v>59451</v>
      </c>
      <c r="H243" s="70">
        <v>0.74695631415612296</v>
      </c>
      <c r="I243" s="69">
        <v>0</v>
      </c>
      <c r="J243" s="69">
        <v>0</v>
      </c>
      <c r="K243" s="69">
        <v>0</v>
      </c>
      <c r="L243" s="69">
        <v>0</v>
      </c>
      <c r="M243" s="69">
        <v>0</v>
      </c>
      <c r="N243" s="69">
        <v>0</v>
      </c>
      <c r="O243" s="69">
        <v>0</v>
      </c>
      <c r="P243" s="69">
        <v>39</v>
      </c>
      <c r="Q243" s="69">
        <v>3329</v>
      </c>
      <c r="R243" s="69">
        <v>7268.25</v>
      </c>
      <c r="S243" s="69">
        <v>14521.567999999999</v>
      </c>
      <c r="T243" s="69">
        <v>21645.907000000101</v>
      </c>
      <c r="U243" s="69">
        <v>217646.26</v>
      </c>
      <c r="V243" s="69">
        <v>1285.3477567815501</v>
      </c>
      <c r="W243" s="69">
        <v>4816.4640617932</v>
      </c>
    </row>
    <row r="244" spans="2:23">
      <c r="B244" s="67">
        <v>242</v>
      </c>
      <c r="C244" s="67" t="s">
        <v>564</v>
      </c>
      <c r="D244" s="67" t="s">
        <v>1615</v>
      </c>
      <c r="E244" s="67">
        <v>0</v>
      </c>
      <c r="F244" s="70">
        <v>0</v>
      </c>
      <c r="G244" s="67">
        <v>56354</v>
      </c>
      <c r="H244" s="70">
        <v>0.70804487944616901</v>
      </c>
      <c r="I244" s="69">
        <v>0</v>
      </c>
      <c r="J244" s="69">
        <v>0</v>
      </c>
      <c r="K244" s="69">
        <v>0</v>
      </c>
      <c r="L244" s="69">
        <v>0</v>
      </c>
      <c r="M244" s="69">
        <v>0</v>
      </c>
      <c r="N244" s="69">
        <v>0</v>
      </c>
      <c r="O244" s="69">
        <v>0</v>
      </c>
      <c r="P244" s="69">
        <v>592.26499999999999</v>
      </c>
      <c r="Q244" s="69">
        <v>6641.06</v>
      </c>
      <c r="R244" s="69">
        <v>14095.014999999999</v>
      </c>
      <c r="S244" s="69">
        <v>26748.055999999899</v>
      </c>
      <c r="T244" s="69">
        <v>38926.746000000101</v>
      </c>
      <c r="U244" s="69">
        <v>419702.88</v>
      </c>
      <c r="V244" s="69">
        <v>2479.23637433881</v>
      </c>
      <c r="W244" s="69">
        <v>8732.5821259924105</v>
      </c>
    </row>
    <row r="245" spans="2:23">
      <c r="B245" s="67">
        <v>243</v>
      </c>
      <c r="C245" s="67" t="s">
        <v>565</v>
      </c>
      <c r="D245" s="67" t="s">
        <v>1615</v>
      </c>
      <c r="E245" s="67">
        <v>0</v>
      </c>
      <c r="F245" s="70">
        <v>0</v>
      </c>
      <c r="G245" s="67">
        <v>64270</v>
      </c>
      <c r="H245" s="70">
        <v>0.80750336093276898</v>
      </c>
      <c r="I245" s="69">
        <v>0</v>
      </c>
      <c r="J245" s="69">
        <v>0</v>
      </c>
      <c r="K245" s="69">
        <v>0</v>
      </c>
      <c r="L245" s="69">
        <v>0</v>
      </c>
      <c r="M245" s="69">
        <v>0</v>
      </c>
      <c r="N245" s="69">
        <v>0</v>
      </c>
      <c r="O245" s="69">
        <v>0</v>
      </c>
      <c r="P245" s="69">
        <v>0</v>
      </c>
      <c r="Q245" s="69">
        <v>715.53</v>
      </c>
      <c r="R245" s="69">
        <v>1756</v>
      </c>
      <c r="S245" s="69">
        <v>3829.4399999999901</v>
      </c>
      <c r="T245" s="69">
        <v>6070.7430000000704</v>
      </c>
      <c r="U245" s="69">
        <v>51958.720000000001</v>
      </c>
      <c r="V245" s="69">
        <v>313.397867975022</v>
      </c>
      <c r="W245" s="69">
        <v>1312.95133489352</v>
      </c>
    </row>
    <row r="246" spans="2:23">
      <c r="B246" s="67">
        <v>244</v>
      </c>
      <c r="C246" s="67" t="s">
        <v>566</v>
      </c>
      <c r="D246" s="67" t="s">
        <v>1615</v>
      </c>
      <c r="E246" s="67">
        <v>0</v>
      </c>
      <c r="F246" s="70">
        <v>0</v>
      </c>
      <c r="G246" s="67">
        <v>62346</v>
      </c>
      <c r="H246" s="70">
        <v>0.78332977346684896</v>
      </c>
      <c r="I246" s="69">
        <v>0</v>
      </c>
      <c r="J246" s="69">
        <v>0</v>
      </c>
      <c r="K246" s="69">
        <v>0</v>
      </c>
      <c r="L246" s="69">
        <v>0</v>
      </c>
      <c r="M246" s="69">
        <v>0</v>
      </c>
      <c r="N246" s="69">
        <v>0</v>
      </c>
      <c r="O246" s="69">
        <v>0</v>
      </c>
      <c r="P246" s="69">
        <v>0</v>
      </c>
      <c r="Q246" s="69">
        <v>1537</v>
      </c>
      <c r="R246" s="69">
        <v>3531.6950000000002</v>
      </c>
      <c r="S246" s="69">
        <v>7512.01</v>
      </c>
      <c r="T246" s="69">
        <v>11690.683999999999</v>
      </c>
      <c r="U246" s="69">
        <v>105595.75</v>
      </c>
      <c r="V246" s="69">
        <v>630.80775690718804</v>
      </c>
      <c r="W246" s="69">
        <v>2533.32598981613</v>
      </c>
    </row>
    <row r="247" spans="2:23">
      <c r="B247" s="67">
        <v>245</v>
      </c>
      <c r="C247" s="67" t="s">
        <v>567</v>
      </c>
      <c r="D247" s="67" t="s">
        <v>1615</v>
      </c>
      <c r="E247" s="67">
        <v>0</v>
      </c>
      <c r="F247" s="70">
        <v>0</v>
      </c>
      <c r="G247" s="67">
        <v>79591</v>
      </c>
      <c r="H247" s="70">
        <v>1</v>
      </c>
      <c r="I247" s="69">
        <v>0</v>
      </c>
      <c r="J247" s="69">
        <v>0</v>
      </c>
      <c r="K247" s="69">
        <v>0</v>
      </c>
      <c r="L247" s="69">
        <v>0</v>
      </c>
      <c r="M247" s="69">
        <v>0</v>
      </c>
      <c r="N247" s="69">
        <v>0</v>
      </c>
      <c r="O247" s="69">
        <v>0</v>
      </c>
      <c r="P247" s="69">
        <v>0</v>
      </c>
      <c r="Q247" s="69">
        <v>0</v>
      </c>
      <c r="R247" s="69">
        <v>0</v>
      </c>
      <c r="S247" s="69">
        <v>0</v>
      </c>
      <c r="T247" s="69">
        <v>0</v>
      </c>
      <c r="U247" s="69">
        <v>0</v>
      </c>
      <c r="V247" s="69">
        <v>0</v>
      </c>
      <c r="W247" s="69">
        <v>0</v>
      </c>
    </row>
    <row r="248" spans="2:23">
      <c r="B248" s="67">
        <v>246</v>
      </c>
      <c r="C248" s="67" t="s">
        <v>568</v>
      </c>
      <c r="D248" s="67" t="s">
        <v>1615</v>
      </c>
      <c r="E248" s="67">
        <v>0</v>
      </c>
      <c r="F248" s="70">
        <v>0</v>
      </c>
      <c r="G248" s="67">
        <v>79591</v>
      </c>
      <c r="H248" s="70">
        <v>1</v>
      </c>
      <c r="I248" s="69">
        <v>0</v>
      </c>
      <c r="J248" s="69">
        <v>0</v>
      </c>
      <c r="K248" s="69">
        <v>0</v>
      </c>
      <c r="L248" s="69">
        <v>0</v>
      </c>
      <c r="M248" s="69">
        <v>0</v>
      </c>
      <c r="N248" s="69">
        <v>0</v>
      </c>
      <c r="O248" s="69">
        <v>0</v>
      </c>
      <c r="P248" s="69">
        <v>0</v>
      </c>
      <c r="Q248" s="69">
        <v>0</v>
      </c>
      <c r="R248" s="69">
        <v>0</v>
      </c>
      <c r="S248" s="69">
        <v>0</v>
      </c>
      <c r="T248" s="69">
        <v>0</v>
      </c>
      <c r="U248" s="69">
        <v>0</v>
      </c>
      <c r="V248" s="69">
        <v>0</v>
      </c>
      <c r="W248" s="69">
        <v>0</v>
      </c>
    </row>
    <row r="249" spans="2:23">
      <c r="B249" s="67">
        <v>247</v>
      </c>
      <c r="C249" s="67" t="s">
        <v>569</v>
      </c>
      <c r="D249" s="67" t="s">
        <v>1615</v>
      </c>
      <c r="E249" s="67">
        <v>0</v>
      </c>
      <c r="F249" s="70">
        <v>0</v>
      </c>
      <c r="G249" s="67">
        <v>79591</v>
      </c>
      <c r="H249" s="70">
        <v>1</v>
      </c>
      <c r="I249" s="69">
        <v>0</v>
      </c>
      <c r="J249" s="69">
        <v>0</v>
      </c>
      <c r="K249" s="69">
        <v>0</v>
      </c>
      <c r="L249" s="69">
        <v>0</v>
      </c>
      <c r="M249" s="69">
        <v>0</v>
      </c>
      <c r="N249" s="69">
        <v>0</v>
      </c>
      <c r="O249" s="69">
        <v>0</v>
      </c>
      <c r="P249" s="69">
        <v>0</v>
      </c>
      <c r="Q249" s="69">
        <v>0</v>
      </c>
      <c r="R249" s="69">
        <v>0</v>
      </c>
      <c r="S249" s="69">
        <v>0</v>
      </c>
      <c r="T249" s="69">
        <v>0</v>
      </c>
      <c r="U249" s="69">
        <v>0</v>
      </c>
      <c r="V249" s="69">
        <v>0</v>
      </c>
      <c r="W249" s="69">
        <v>0</v>
      </c>
    </row>
    <row r="250" spans="2:23">
      <c r="B250" s="67">
        <v>248</v>
      </c>
      <c r="C250" s="67" t="s">
        <v>570</v>
      </c>
      <c r="D250" s="67" t="s">
        <v>1615</v>
      </c>
      <c r="E250" s="67">
        <v>0</v>
      </c>
      <c r="F250" s="70">
        <v>0</v>
      </c>
      <c r="G250" s="67">
        <v>79591</v>
      </c>
      <c r="H250" s="70">
        <v>1</v>
      </c>
      <c r="I250" s="69">
        <v>0</v>
      </c>
      <c r="J250" s="69">
        <v>0</v>
      </c>
      <c r="K250" s="69">
        <v>0</v>
      </c>
      <c r="L250" s="69">
        <v>0</v>
      </c>
      <c r="M250" s="69">
        <v>0</v>
      </c>
      <c r="N250" s="69">
        <v>0</v>
      </c>
      <c r="O250" s="69">
        <v>0</v>
      </c>
      <c r="P250" s="69">
        <v>0</v>
      </c>
      <c r="Q250" s="69">
        <v>0</v>
      </c>
      <c r="R250" s="69">
        <v>0</v>
      </c>
      <c r="S250" s="69">
        <v>0</v>
      </c>
      <c r="T250" s="69">
        <v>0</v>
      </c>
      <c r="U250" s="69">
        <v>0</v>
      </c>
      <c r="V250" s="69">
        <v>0</v>
      </c>
      <c r="W250" s="69">
        <v>0</v>
      </c>
    </row>
    <row r="251" spans="2:23">
      <c r="B251" s="67">
        <v>249</v>
      </c>
      <c r="C251" s="67" t="s">
        <v>571</v>
      </c>
      <c r="D251" s="67" t="s">
        <v>1615</v>
      </c>
      <c r="E251" s="67">
        <v>0</v>
      </c>
      <c r="F251" s="70">
        <v>0</v>
      </c>
      <c r="G251" s="67">
        <v>79591</v>
      </c>
      <c r="H251" s="70">
        <v>1</v>
      </c>
      <c r="I251" s="69">
        <v>0</v>
      </c>
      <c r="J251" s="69">
        <v>0</v>
      </c>
      <c r="K251" s="69">
        <v>0</v>
      </c>
      <c r="L251" s="69">
        <v>0</v>
      </c>
      <c r="M251" s="69">
        <v>0</v>
      </c>
      <c r="N251" s="69">
        <v>0</v>
      </c>
      <c r="O251" s="69">
        <v>0</v>
      </c>
      <c r="P251" s="69">
        <v>0</v>
      </c>
      <c r="Q251" s="69">
        <v>0</v>
      </c>
      <c r="R251" s="69">
        <v>0</v>
      </c>
      <c r="S251" s="69">
        <v>0</v>
      </c>
      <c r="T251" s="69">
        <v>0</v>
      </c>
      <c r="U251" s="69">
        <v>0</v>
      </c>
      <c r="V251" s="69">
        <v>0</v>
      </c>
      <c r="W251" s="69">
        <v>0</v>
      </c>
    </row>
    <row r="252" spans="2:23">
      <c r="B252" s="67">
        <v>250</v>
      </c>
      <c r="C252" s="67" t="s">
        <v>572</v>
      </c>
      <c r="D252" s="67" t="s">
        <v>1615</v>
      </c>
      <c r="E252" s="67">
        <v>0</v>
      </c>
      <c r="F252" s="70">
        <v>0</v>
      </c>
      <c r="G252" s="67">
        <v>74152</v>
      </c>
      <c r="H252" s="70">
        <v>0.93166312774057403</v>
      </c>
      <c r="I252" s="69">
        <v>0</v>
      </c>
      <c r="J252" s="69">
        <v>0</v>
      </c>
      <c r="K252" s="69">
        <v>0</v>
      </c>
      <c r="L252" s="69">
        <v>0</v>
      </c>
      <c r="M252" s="69">
        <v>0</v>
      </c>
      <c r="N252" s="69">
        <v>0</v>
      </c>
      <c r="O252" s="69">
        <v>0</v>
      </c>
      <c r="P252" s="69">
        <v>0</v>
      </c>
      <c r="Q252" s="69">
        <v>0</v>
      </c>
      <c r="R252" s="69">
        <v>1</v>
      </c>
      <c r="S252" s="69">
        <v>2244.2939999999899</v>
      </c>
      <c r="T252" s="69">
        <v>4517.0280000000103</v>
      </c>
      <c r="U252" s="69">
        <v>56101.66</v>
      </c>
      <c r="V252" s="69">
        <v>156.31318214371001</v>
      </c>
      <c r="W252" s="69">
        <v>1197.5180033490101</v>
      </c>
    </row>
    <row r="253" spans="2:23">
      <c r="B253" s="67">
        <v>251</v>
      </c>
      <c r="C253" s="67" t="s">
        <v>573</v>
      </c>
      <c r="D253" s="67" t="s">
        <v>1615</v>
      </c>
      <c r="E253" s="67">
        <v>0</v>
      </c>
      <c r="F253" s="70">
        <v>0</v>
      </c>
      <c r="G253" s="67">
        <v>72772</v>
      </c>
      <c r="H253" s="70">
        <v>0.91432448392406196</v>
      </c>
      <c r="I253" s="69">
        <v>0</v>
      </c>
      <c r="J253" s="69">
        <v>0</v>
      </c>
      <c r="K253" s="69">
        <v>0</v>
      </c>
      <c r="L253" s="69">
        <v>0</v>
      </c>
      <c r="M253" s="69">
        <v>0</v>
      </c>
      <c r="N253" s="69">
        <v>0</v>
      </c>
      <c r="O253" s="69">
        <v>0</v>
      </c>
      <c r="P253" s="69">
        <v>0</v>
      </c>
      <c r="Q253" s="69">
        <v>0</v>
      </c>
      <c r="R253" s="69">
        <v>881.27</v>
      </c>
      <c r="S253" s="69">
        <v>3338.9659999999999</v>
      </c>
      <c r="T253" s="69">
        <v>5927.6580000000204</v>
      </c>
      <c r="U253" s="69">
        <v>56101.66</v>
      </c>
      <c r="V253" s="69">
        <v>218.877043886872</v>
      </c>
      <c r="W253" s="69">
        <v>1376.7404602853701</v>
      </c>
    </row>
    <row r="254" spans="2:23">
      <c r="B254" s="67">
        <v>252</v>
      </c>
      <c r="C254" s="67" t="s">
        <v>574</v>
      </c>
      <c r="D254" s="67" t="s">
        <v>1615</v>
      </c>
      <c r="E254" s="67">
        <v>0</v>
      </c>
      <c r="F254" s="70">
        <v>0</v>
      </c>
      <c r="G254" s="67">
        <v>71647</v>
      </c>
      <c r="H254" s="70">
        <v>0.90018971994320995</v>
      </c>
      <c r="I254" s="69">
        <v>0</v>
      </c>
      <c r="J254" s="69">
        <v>0</v>
      </c>
      <c r="K254" s="69">
        <v>0</v>
      </c>
      <c r="L254" s="69">
        <v>0</v>
      </c>
      <c r="M254" s="69">
        <v>0</v>
      </c>
      <c r="N254" s="69">
        <v>0</v>
      </c>
      <c r="O254" s="69">
        <v>0</v>
      </c>
      <c r="P254" s="69">
        <v>0</v>
      </c>
      <c r="Q254" s="69">
        <v>0</v>
      </c>
      <c r="R254" s="69">
        <v>1276.3900000000001</v>
      </c>
      <c r="S254" s="69">
        <v>3845.9079999999999</v>
      </c>
      <c r="T254" s="69">
        <v>6611.9220000000096</v>
      </c>
      <c r="U254" s="69">
        <v>56101.66</v>
      </c>
      <c r="V254" s="69">
        <v>259.36596059855998</v>
      </c>
      <c r="W254" s="69">
        <v>1472.77525782668</v>
      </c>
    </row>
    <row r="255" spans="2:23">
      <c r="B255" s="67">
        <v>253</v>
      </c>
      <c r="C255" s="67" t="s">
        <v>575</v>
      </c>
      <c r="D255" s="67" t="s">
        <v>1615</v>
      </c>
      <c r="E255" s="67">
        <v>0</v>
      </c>
      <c r="F255" s="70">
        <v>0</v>
      </c>
      <c r="G255" s="67">
        <v>75368</v>
      </c>
      <c r="H255" s="70">
        <v>0.94694123707454403</v>
      </c>
      <c r="I255" s="69">
        <v>0</v>
      </c>
      <c r="J255" s="69">
        <v>0</v>
      </c>
      <c r="K255" s="69">
        <v>0</v>
      </c>
      <c r="L255" s="69">
        <v>0</v>
      </c>
      <c r="M255" s="69">
        <v>0</v>
      </c>
      <c r="N255" s="69">
        <v>0</v>
      </c>
      <c r="O255" s="69">
        <v>0</v>
      </c>
      <c r="P255" s="69">
        <v>0</v>
      </c>
      <c r="Q255" s="69">
        <v>0</v>
      </c>
      <c r="R255" s="69">
        <v>1</v>
      </c>
      <c r="S255" s="69">
        <v>817.84999999999695</v>
      </c>
      <c r="T255" s="69">
        <v>2518.7640000000001</v>
      </c>
      <c r="U255" s="69">
        <v>50522.99</v>
      </c>
      <c r="V255" s="69">
        <v>84.143217826136095</v>
      </c>
      <c r="W255" s="69">
        <v>878.64946513997302</v>
      </c>
    </row>
    <row r="256" spans="2:23">
      <c r="B256" s="67">
        <v>254</v>
      </c>
      <c r="C256" s="67" t="s">
        <v>576</v>
      </c>
      <c r="D256" s="67" t="s">
        <v>1615</v>
      </c>
      <c r="E256" s="67">
        <v>0</v>
      </c>
      <c r="F256" s="70">
        <v>0</v>
      </c>
      <c r="G256" s="67">
        <v>74908</v>
      </c>
      <c r="H256" s="70">
        <v>0.94116168913570597</v>
      </c>
      <c r="I256" s="69">
        <v>0</v>
      </c>
      <c r="J256" s="69">
        <v>0</v>
      </c>
      <c r="K256" s="69">
        <v>0</v>
      </c>
      <c r="L256" s="69">
        <v>0</v>
      </c>
      <c r="M256" s="69">
        <v>0</v>
      </c>
      <c r="N256" s="69">
        <v>0</v>
      </c>
      <c r="O256" s="69">
        <v>0</v>
      </c>
      <c r="P256" s="69">
        <v>0</v>
      </c>
      <c r="Q256" s="69">
        <v>0</v>
      </c>
      <c r="R256" s="69">
        <v>1</v>
      </c>
      <c r="S256" s="69">
        <v>1446.4359999999899</v>
      </c>
      <c r="T256" s="69">
        <v>3410.9050000000002</v>
      </c>
      <c r="U256" s="69">
        <v>50522.99</v>
      </c>
      <c r="V256" s="69">
        <v>113.705376864218</v>
      </c>
      <c r="W256" s="69">
        <v>1025.7492525898499</v>
      </c>
    </row>
    <row r="257" spans="2:23">
      <c r="B257" s="67">
        <v>255</v>
      </c>
      <c r="C257" s="67" t="s">
        <v>577</v>
      </c>
      <c r="D257" s="67" t="s">
        <v>1615</v>
      </c>
      <c r="E257" s="67">
        <v>0</v>
      </c>
      <c r="F257" s="70">
        <v>0</v>
      </c>
      <c r="G257" s="67">
        <v>78969</v>
      </c>
      <c r="H257" s="70">
        <v>0.99218504604792002</v>
      </c>
      <c r="I257" s="69">
        <v>0</v>
      </c>
      <c r="J257" s="69">
        <v>0</v>
      </c>
      <c r="K257" s="69">
        <v>0</v>
      </c>
      <c r="L257" s="69">
        <v>0</v>
      </c>
      <c r="M257" s="69">
        <v>0</v>
      </c>
      <c r="N257" s="69">
        <v>0</v>
      </c>
      <c r="O257" s="69">
        <v>0</v>
      </c>
      <c r="P257" s="69">
        <v>0</v>
      </c>
      <c r="Q257" s="69">
        <v>0</v>
      </c>
      <c r="R257" s="69">
        <v>0</v>
      </c>
      <c r="S257" s="69">
        <v>0</v>
      </c>
      <c r="T257" s="69">
        <v>0</v>
      </c>
      <c r="U257" s="69">
        <v>9984.9599999999991</v>
      </c>
      <c r="V257" s="69">
        <v>7.9010909524946298</v>
      </c>
      <c r="W257" s="69">
        <v>151.68233096050099</v>
      </c>
    </row>
    <row r="258" spans="2:23">
      <c r="B258" s="67">
        <v>256</v>
      </c>
      <c r="C258" s="67" t="s">
        <v>578</v>
      </c>
      <c r="D258" s="67" t="s">
        <v>1615</v>
      </c>
      <c r="E258" s="67">
        <v>0</v>
      </c>
      <c r="F258" s="70">
        <v>0</v>
      </c>
      <c r="G258" s="67">
        <v>78771</v>
      </c>
      <c r="H258" s="70">
        <v>0.98969732758729001</v>
      </c>
      <c r="I258" s="69">
        <v>0</v>
      </c>
      <c r="J258" s="69">
        <v>0</v>
      </c>
      <c r="K258" s="69">
        <v>0</v>
      </c>
      <c r="L258" s="69">
        <v>0</v>
      </c>
      <c r="M258" s="69">
        <v>0</v>
      </c>
      <c r="N258" s="69">
        <v>0</v>
      </c>
      <c r="O258" s="69">
        <v>0</v>
      </c>
      <c r="P258" s="69">
        <v>0</v>
      </c>
      <c r="Q258" s="69">
        <v>0</v>
      </c>
      <c r="R258" s="69">
        <v>0</v>
      </c>
      <c r="S258" s="69">
        <v>0</v>
      </c>
      <c r="T258" s="69">
        <v>1</v>
      </c>
      <c r="U258" s="69">
        <v>12912.71</v>
      </c>
      <c r="V258" s="69">
        <v>11.4737188878139</v>
      </c>
      <c r="W258" s="69">
        <v>188.49564404982601</v>
      </c>
    </row>
    <row r="259" spans="2:23">
      <c r="B259" s="67">
        <v>257</v>
      </c>
      <c r="C259" s="67" t="s">
        <v>579</v>
      </c>
      <c r="D259" s="67" t="s">
        <v>1615</v>
      </c>
      <c r="E259" s="67">
        <v>0</v>
      </c>
      <c r="F259" s="70">
        <v>0</v>
      </c>
      <c r="G259" s="67">
        <v>78637</v>
      </c>
      <c r="H259" s="70">
        <v>0.98801372014423705</v>
      </c>
      <c r="I259" s="69">
        <v>0</v>
      </c>
      <c r="J259" s="69">
        <v>0</v>
      </c>
      <c r="K259" s="69">
        <v>0</v>
      </c>
      <c r="L259" s="69">
        <v>0</v>
      </c>
      <c r="M259" s="69">
        <v>0</v>
      </c>
      <c r="N259" s="69">
        <v>0</v>
      </c>
      <c r="O259" s="69">
        <v>0</v>
      </c>
      <c r="P259" s="69">
        <v>0</v>
      </c>
      <c r="Q259" s="69">
        <v>0</v>
      </c>
      <c r="R259" s="69">
        <v>0</v>
      </c>
      <c r="S259" s="69">
        <v>0</v>
      </c>
      <c r="T259" s="69">
        <v>295.46900000000198</v>
      </c>
      <c r="U259" s="69">
        <v>12912.71</v>
      </c>
      <c r="V259" s="69">
        <v>15.130984784711799</v>
      </c>
      <c r="W259" s="69">
        <v>219.11396799344601</v>
      </c>
    </row>
    <row r="260" spans="2:23">
      <c r="B260" s="67">
        <v>258</v>
      </c>
      <c r="C260" s="67" t="s">
        <v>580</v>
      </c>
      <c r="D260" s="67" t="s">
        <v>1615</v>
      </c>
      <c r="E260" s="67">
        <v>0</v>
      </c>
      <c r="F260" s="70">
        <v>0</v>
      </c>
      <c r="G260" s="67">
        <v>79043</v>
      </c>
      <c r="H260" s="70">
        <v>0.99311479941199399</v>
      </c>
      <c r="I260" s="69">
        <v>0</v>
      </c>
      <c r="J260" s="69">
        <v>0</v>
      </c>
      <c r="K260" s="69">
        <v>0</v>
      </c>
      <c r="L260" s="69">
        <v>0</v>
      </c>
      <c r="M260" s="69">
        <v>0</v>
      </c>
      <c r="N260" s="69">
        <v>0</v>
      </c>
      <c r="O260" s="69">
        <v>0</v>
      </c>
      <c r="P260" s="69">
        <v>0</v>
      </c>
      <c r="Q260" s="69">
        <v>0</v>
      </c>
      <c r="R260" s="69">
        <v>0</v>
      </c>
      <c r="S260" s="69">
        <v>0</v>
      </c>
      <c r="T260" s="69">
        <v>0</v>
      </c>
      <c r="U260" s="69">
        <v>8907.7099999999991</v>
      </c>
      <c r="V260" s="69">
        <v>4.9675364048699002</v>
      </c>
      <c r="W260" s="69">
        <v>116.83976630562201</v>
      </c>
    </row>
    <row r="261" spans="2:23">
      <c r="B261" s="67">
        <v>259</v>
      </c>
      <c r="C261" s="67" t="s">
        <v>581</v>
      </c>
      <c r="D261" s="67" t="s">
        <v>1615</v>
      </c>
      <c r="E261" s="67">
        <v>0</v>
      </c>
      <c r="F261" s="70">
        <v>0</v>
      </c>
      <c r="G261" s="67">
        <v>79024</v>
      </c>
      <c r="H261" s="70">
        <v>0.99287607895365004</v>
      </c>
      <c r="I261" s="69">
        <v>0</v>
      </c>
      <c r="J261" s="69">
        <v>0</v>
      </c>
      <c r="K261" s="69">
        <v>0</v>
      </c>
      <c r="L261" s="69">
        <v>0</v>
      </c>
      <c r="M261" s="69">
        <v>0</v>
      </c>
      <c r="N261" s="69">
        <v>0</v>
      </c>
      <c r="O261" s="69">
        <v>0</v>
      </c>
      <c r="P261" s="69">
        <v>0</v>
      </c>
      <c r="Q261" s="69">
        <v>0</v>
      </c>
      <c r="R261" s="69">
        <v>0</v>
      </c>
      <c r="S261" s="69">
        <v>0</v>
      </c>
      <c r="T261" s="69">
        <v>0</v>
      </c>
      <c r="U261" s="69">
        <v>9984.9599999999991</v>
      </c>
      <c r="V261" s="69">
        <v>5.8067452350140103</v>
      </c>
      <c r="W261" s="69">
        <v>126.15226315280501</v>
      </c>
    </row>
    <row r="262" spans="2:23">
      <c r="B262" s="67">
        <v>260</v>
      </c>
      <c r="C262" s="67" t="s">
        <v>582</v>
      </c>
      <c r="D262" s="67" t="s">
        <v>1615</v>
      </c>
      <c r="E262" s="67">
        <v>0</v>
      </c>
      <c r="F262" s="70">
        <v>0</v>
      </c>
      <c r="G262" s="67">
        <v>72608</v>
      </c>
      <c r="H262" s="70">
        <v>0.91226394944152001</v>
      </c>
      <c r="I262" s="69">
        <v>0</v>
      </c>
      <c r="J262" s="69">
        <v>0</v>
      </c>
      <c r="K262" s="69">
        <v>0</v>
      </c>
      <c r="L262" s="69">
        <v>0</v>
      </c>
      <c r="M262" s="69">
        <v>0</v>
      </c>
      <c r="N262" s="69">
        <v>0</v>
      </c>
      <c r="O262" s="69">
        <v>0</v>
      </c>
      <c r="P262" s="69">
        <v>0</v>
      </c>
      <c r="Q262" s="69">
        <v>0</v>
      </c>
      <c r="R262" s="69">
        <v>107.30500000000001</v>
      </c>
      <c r="S262" s="69">
        <v>356.25199999999802</v>
      </c>
      <c r="T262" s="69">
        <v>696.030000000001</v>
      </c>
      <c r="U262" s="69">
        <v>11510.8</v>
      </c>
      <c r="V262" s="69">
        <v>27.636155092912499</v>
      </c>
      <c r="W262" s="69">
        <v>189.85719950504199</v>
      </c>
    </row>
    <row r="263" spans="2:23">
      <c r="B263" s="67">
        <v>261</v>
      </c>
      <c r="C263" s="67" t="s">
        <v>583</v>
      </c>
      <c r="D263" s="67" t="s">
        <v>1615</v>
      </c>
      <c r="E263" s="67">
        <v>0</v>
      </c>
      <c r="F263" s="70">
        <v>0</v>
      </c>
      <c r="G263" s="67">
        <v>69939</v>
      </c>
      <c r="H263" s="70">
        <v>0.87873000716161398</v>
      </c>
      <c r="I263" s="69">
        <v>0</v>
      </c>
      <c r="J263" s="69">
        <v>0</v>
      </c>
      <c r="K263" s="69">
        <v>0</v>
      </c>
      <c r="L263" s="69">
        <v>0</v>
      </c>
      <c r="M263" s="69">
        <v>0</v>
      </c>
      <c r="N263" s="69">
        <v>0</v>
      </c>
      <c r="O263" s="69">
        <v>0</v>
      </c>
      <c r="P263" s="69">
        <v>0</v>
      </c>
      <c r="Q263" s="69">
        <v>42</v>
      </c>
      <c r="R263" s="69">
        <v>177</v>
      </c>
      <c r="S263" s="69">
        <v>471.503999999999</v>
      </c>
      <c r="T263" s="69">
        <v>849.26000000001</v>
      </c>
      <c r="U263" s="69">
        <v>11510.8</v>
      </c>
      <c r="V263" s="69">
        <v>37.245852546142203</v>
      </c>
      <c r="W263" s="69">
        <v>211.25163642003099</v>
      </c>
    </row>
    <row r="264" spans="2:23">
      <c r="B264" s="67">
        <v>262</v>
      </c>
      <c r="C264" s="67" t="s">
        <v>584</v>
      </c>
      <c r="D264" s="67" t="s">
        <v>1615</v>
      </c>
      <c r="E264" s="67">
        <v>0</v>
      </c>
      <c r="F264" s="70">
        <v>0</v>
      </c>
      <c r="G264" s="67">
        <v>68492</v>
      </c>
      <c r="H264" s="70">
        <v>0.86054955962357504</v>
      </c>
      <c r="I264" s="69">
        <v>0</v>
      </c>
      <c r="J264" s="69">
        <v>0</v>
      </c>
      <c r="K264" s="69">
        <v>0</v>
      </c>
      <c r="L264" s="69">
        <v>0</v>
      </c>
      <c r="M264" s="69">
        <v>0</v>
      </c>
      <c r="N264" s="69">
        <v>0</v>
      </c>
      <c r="O264" s="69">
        <v>0</v>
      </c>
      <c r="P264" s="69">
        <v>0</v>
      </c>
      <c r="Q264" s="69">
        <v>69</v>
      </c>
      <c r="R264" s="69">
        <v>215.51499999999999</v>
      </c>
      <c r="S264" s="69">
        <v>543.03</v>
      </c>
      <c r="T264" s="69">
        <v>962.50900000000695</v>
      </c>
      <c r="U264" s="69">
        <v>11510.8</v>
      </c>
      <c r="V264" s="69">
        <v>43.475514191302999</v>
      </c>
      <c r="W264" s="69">
        <v>228.430434198298</v>
      </c>
    </row>
    <row r="265" spans="2:23">
      <c r="B265" s="67">
        <v>263</v>
      </c>
      <c r="C265" s="67" t="s">
        <v>585</v>
      </c>
      <c r="D265" s="67" t="s">
        <v>1615</v>
      </c>
      <c r="E265" s="67">
        <v>0</v>
      </c>
      <c r="F265" s="70">
        <v>0</v>
      </c>
      <c r="G265" s="67">
        <v>75394</v>
      </c>
      <c r="H265" s="70">
        <v>0.94726790717543397</v>
      </c>
      <c r="I265" s="69">
        <v>0</v>
      </c>
      <c r="J265" s="69">
        <v>0</v>
      </c>
      <c r="K265" s="69">
        <v>0</v>
      </c>
      <c r="L265" s="69">
        <v>0</v>
      </c>
      <c r="M265" s="69">
        <v>0</v>
      </c>
      <c r="N265" s="69">
        <v>0</v>
      </c>
      <c r="O265" s="69">
        <v>0</v>
      </c>
      <c r="P265" s="69">
        <v>0</v>
      </c>
      <c r="Q265" s="69">
        <v>0</v>
      </c>
      <c r="R265" s="69">
        <v>20</v>
      </c>
      <c r="S265" s="69">
        <v>219.08600000000001</v>
      </c>
      <c r="T265" s="69">
        <v>507.15900000000698</v>
      </c>
      <c r="U265" s="69">
        <v>11510.8</v>
      </c>
      <c r="V265" s="69">
        <v>19.170706235629702</v>
      </c>
      <c r="W265" s="69">
        <v>168.74170143131499</v>
      </c>
    </row>
    <row r="266" spans="2:23">
      <c r="B266" s="67">
        <v>264</v>
      </c>
      <c r="C266" s="67" t="s">
        <v>586</v>
      </c>
      <c r="D266" s="67" t="s">
        <v>1615</v>
      </c>
      <c r="E266" s="67">
        <v>0</v>
      </c>
      <c r="F266" s="70">
        <v>0</v>
      </c>
      <c r="G266" s="67">
        <v>74382</v>
      </c>
      <c r="H266" s="70">
        <v>0.93455290170999195</v>
      </c>
      <c r="I266" s="69">
        <v>0</v>
      </c>
      <c r="J266" s="69">
        <v>0</v>
      </c>
      <c r="K266" s="69">
        <v>0</v>
      </c>
      <c r="L266" s="69">
        <v>0</v>
      </c>
      <c r="M266" s="69">
        <v>0</v>
      </c>
      <c r="N266" s="69">
        <v>0</v>
      </c>
      <c r="O266" s="69">
        <v>0</v>
      </c>
      <c r="P266" s="69">
        <v>0</v>
      </c>
      <c r="Q266" s="69">
        <v>0</v>
      </c>
      <c r="R266" s="69">
        <v>58.94</v>
      </c>
      <c r="S266" s="69">
        <v>265.55199999999797</v>
      </c>
      <c r="T266" s="69">
        <v>575.10000000000605</v>
      </c>
      <c r="U266" s="69">
        <v>11510.8</v>
      </c>
      <c r="V266" s="69">
        <v>22.066597479614501</v>
      </c>
      <c r="W266" s="69">
        <v>175.90532312619001</v>
      </c>
    </row>
    <row r="267" spans="2:23">
      <c r="B267" s="67">
        <v>265</v>
      </c>
      <c r="C267" s="67" t="s">
        <v>587</v>
      </c>
      <c r="D267" s="67" t="s">
        <v>1615</v>
      </c>
      <c r="E267" s="67">
        <v>0</v>
      </c>
      <c r="F267" s="70">
        <v>0</v>
      </c>
      <c r="G267" s="67">
        <v>79591</v>
      </c>
      <c r="H267" s="70">
        <v>1</v>
      </c>
      <c r="I267" s="69">
        <v>0</v>
      </c>
      <c r="J267" s="69">
        <v>0</v>
      </c>
      <c r="K267" s="69">
        <v>0</v>
      </c>
      <c r="L267" s="69">
        <v>0</v>
      </c>
      <c r="M267" s="69">
        <v>0</v>
      </c>
      <c r="N267" s="69">
        <v>0</v>
      </c>
      <c r="O267" s="69">
        <v>0</v>
      </c>
      <c r="P267" s="69">
        <v>0</v>
      </c>
      <c r="Q267" s="69">
        <v>0</v>
      </c>
      <c r="R267" s="69">
        <v>0</v>
      </c>
      <c r="S267" s="69">
        <v>0</v>
      </c>
      <c r="T267" s="69">
        <v>0</v>
      </c>
      <c r="U267" s="69">
        <v>0</v>
      </c>
      <c r="V267" s="69">
        <v>0</v>
      </c>
      <c r="W267" s="69">
        <v>0</v>
      </c>
    </row>
    <row r="268" spans="2:23">
      <c r="B268" s="67">
        <v>266</v>
      </c>
      <c r="C268" s="67" t="s">
        <v>588</v>
      </c>
      <c r="D268" s="67" t="s">
        <v>1615</v>
      </c>
      <c r="E268" s="67">
        <v>0</v>
      </c>
      <c r="F268" s="70">
        <v>0</v>
      </c>
      <c r="G268" s="67">
        <v>79591</v>
      </c>
      <c r="H268" s="70">
        <v>1</v>
      </c>
      <c r="I268" s="69">
        <v>0</v>
      </c>
      <c r="J268" s="69">
        <v>0</v>
      </c>
      <c r="K268" s="69">
        <v>0</v>
      </c>
      <c r="L268" s="69">
        <v>0</v>
      </c>
      <c r="M268" s="69">
        <v>0</v>
      </c>
      <c r="N268" s="69">
        <v>0</v>
      </c>
      <c r="O268" s="69">
        <v>0</v>
      </c>
      <c r="P268" s="69">
        <v>0</v>
      </c>
      <c r="Q268" s="69">
        <v>0</v>
      </c>
      <c r="R268" s="69">
        <v>0</v>
      </c>
      <c r="S268" s="69">
        <v>0</v>
      </c>
      <c r="T268" s="69">
        <v>0</v>
      </c>
      <c r="U268" s="69">
        <v>0</v>
      </c>
      <c r="V268" s="69">
        <v>0</v>
      </c>
      <c r="W268" s="69">
        <v>0</v>
      </c>
    </row>
    <row r="269" spans="2:23">
      <c r="B269" s="67">
        <v>267</v>
      </c>
      <c r="C269" s="67" t="s">
        <v>589</v>
      </c>
      <c r="D269" s="67" t="s">
        <v>1615</v>
      </c>
      <c r="E269" s="67">
        <v>0</v>
      </c>
      <c r="F269" s="70">
        <v>0</v>
      </c>
      <c r="G269" s="67">
        <v>79591</v>
      </c>
      <c r="H269" s="70">
        <v>1</v>
      </c>
      <c r="I269" s="69">
        <v>0</v>
      </c>
      <c r="J269" s="69">
        <v>0</v>
      </c>
      <c r="K269" s="69">
        <v>0</v>
      </c>
      <c r="L269" s="69">
        <v>0</v>
      </c>
      <c r="M269" s="69">
        <v>0</v>
      </c>
      <c r="N269" s="69">
        <v>0</v>
      </c>
      <c r="O269" s="69">
        <v>0</v>
      </c>
      <c r="P269" s="69">
        <v>0</v>
      </c>
      <c r="Q269" s="69">
        <v>0</v>
      </c>
      <c r="R269" s="69">
        <v>0</v>
      </c>
      <c r="S269" s="69">
        <v>0</v>
      </c>
      <c r="T269" s="69">
        <v>0</v>
      </c>
      <c r="U269" s="69">
        <v>0</v>
      </c>
      <c r="V269" s="69">
        <v>0</v>
      </c>
      <c r="W269" s="69">
        <v>0</v>
      </c>
    </row>
    <row r="270" spans="2:23">
      <c r="B270" s="67">
        <v>268</v>
      </c>
      <c r="C270" s="67" t="s">
        <v>590</v>
      </c>
      <c r="D270" s="67" t="s">
        <v>1615</v>
      </c>
      <c r="E270" s="67">
        <v>0</v>
      </c>
      <c r="F270" s="70">
        <v>0</v>
      </c>
      <c r="G270" s="67">
        <v>79591</v>
      </c>
      <c r="H270" s="70">
        <v>1</v>
      </c>
      <c r="I270" s="69">
        <v>0</v>
      </c>
      <c r="J270" s="69">
        <v>0</v>
      </c>
      <c r="K270" s="69">
        <v>0</v>
      </c>
      <c r="L270" s="69">
        <v>0</v>
      </c>
      <c r="M270" s="69">
        <v>0</v>
      </c>
      <c r="N270" s="69">
        <v>0</v>
      </c>
      <c r="O270" s="69">
        <v>0</v>
      </c>
      <c r="P270" s="69">
        <v>0</v>
      </c>
      <c r="Q270" s="69">
        <v>0</v>
      </c>
      <c r="R270" s="69">
        <v>0</v>
      </c>
      <c r="S270" s="69">
        <v>0</v>
      </c>
      <c r="T270" s="69">
        <v>0</v>
      </c>
      <c r="U270" s="69">
        <v>0</v>
      </c>
      <c r="V270" s="69">
        <v>0</v>
      </c>
      <c r="W270" s="69">
        <v>0</v>
      </c>
    </row>
    <row r="271" spans="2:23">
      <c r="B271" s="67">
        <v>269</v>
      </c>
      <c r="C271" s="67" t="s">
        <v>591</v>
      </c>
      <c r="D271" s="67" t="s">
        <v>1615</v>
      </c>
      <c r="E271" s="67">
        <v>0</v>
      </c>
      <c r="F271" s="70">
        <v>0</v>
      </c>
      <c r="G271" s="67">
        <v>79591</v>
      </c>
      <c r="H271" s="70">
        <v>1</v>
      </c>
      <c r="I271" s="69">
        <v>0</v>
      </c>
      <c r="J271" s="69">
        <v>0</v>
      </c>
      <c r="K271" s="69">
        <v>0</v>
      </c>
      <c r="L271" s="69">
        <v>0</v>
      </c>
      <c r="M271" s="69">
        <v>0</v>
      </c>
      <c r="N271" s="69">
        <v>0</v>
      </c>
      <c r="O271" s="69">
        <v>0</v>
      </c>
      <c r="P271" s="69">
        <v>0</v>
      </c>
      <c r="Q271" s="69">
        <v>0</v>
      </c>
      <c r="R271" s="69">
        <v>0</v>
      </c>
      <c r="S271" s="69">
        <v>0</v>
      </c>
      <c r="T271" s="69">
        <v>0</v>
      </c>
      <c r="U271" s="69">
        <v>0</v>
      </c>
      <c r="V271" s="69">
        <v>0</v>
      </c>
      <c r="W271" s="69">
        <v>0</v>
      </c>
    </row>
    <row r="272" spans="2:23">
      <c r="B272" s="67">
        <v>270</v>
      </c>
      <c r="C272" s="67" t="s">
        <v>592</v>
      </c>
      <c r="D272" s="67" t="s">
        <v>1615</v>
      </c>
      <c r="E272" s="67">
        <v>0</v>
      </c>
      <c r="F272" s="70">
        <v>0</v>
      </c>
      <c r="G272" s="67">
        <v>76511</v>
      </c>
      <c r="H272" s="70">
        <v>0.96130215727908896</v>
      </c>
      <c r="I272" s="69">
        <v>0</v>
      </c>
      <c r="J272" s="69">
        <v>0</v>
      </c>
      <c r="K272" s="69">
        <v>0</v>
      </c>
      <c r="L272" s="69">
        <v>0</v>
      </c>
      <c r="M272" s="69">
        <v>0</v>
      </c>
      <c r="N272" s="69">
        <v>0</v>
      </c>
      <c r="O272" s="69">
        <v>0</v>
      </c>
      <c r="P272" s="69">
        <v>0</v>
      </c>
      <c r="Q272" s="69">
        <v>0</v>
      </c>
      <c r="R272" s="69">
        <v>0</v>
      </c>
      <c r="S272" s="69">
        <v>1855.65</v>
      </c>
      <c r="T272" s="69">
        <v>3949.9110000000101</v>
      </c>
      <c r="U272" s="69">
        <v>45692.69</v>
      </c>
      <c r="V272" s="69">
        <v>134.610755361787</v>
      </c>
      <c r="W272" s="69">
        <v>1096.23635814619</v>
      </c>
    </row>
    <row r="273" spans="2:23">
      <c r="B273" s="67">
        <v>271</v>
      </c>
      <c r="C273" s="67" t="s">
        <v>593</v>
      </c>
      <c r="D273" s="67" t="s">
        <v>1615</v>
      </c>
      <c r="E273" s="67">
        <v>0</v>
      </c>
      <c r="F273" s="70">
        <v>0</v>
      </c>
      <c r="G273" s="67">
        <v>76052</v>
      </c>
      <c r="H273" s="70">
        <v>0.95553517357490203</v>
      </c>
      <c r="I273" s="69">
        <v>0</v>
      </c>
      <c r="J273" s="69">
        <v>0</v>
      </c>
      <c r="K273" s="69">
        <v>0</v>
      </c>
      <c r="L273" s="69">
        <v>0</v>
      </c>
      <c r="M273" s="69">
        <v>0</v>
      </c>
      <c r="N273" s="69">
        <v>0</v>
      </c>
      <c r="O273" s="69">
        <v>0</v>
      </c>
      <c r="P273" s="69">
        <v>0</v>
      </c>
      <c r="Q273" s="69">
        <v>0</v>
      </c>
      <c r="R273" s="69">
        <v>0</v>
      </c>
      <c r="S273" s="69">
        <v>2157.7420000000002</v>
      </c>
      <c r="T273" s="69">
        <v>4306.9250000000202</v>
      </c>
      <c r="U273" s="69">
        <v>45692.69</v>
      </c>
      <c r="V273" s="69">
        <v>148.97491211317899</v>
      </c>
      <c r="W273" s="69">
        <v>1130.9379645347001</v>
      </c>
    </row>
    <row r="274" spans="2:23">
      <c r="B274" s="67">
        <v>272</v>
      </c>
      <c r="C274" s="67" t="s">
        <v>594</v>
      </c>
      <c r="D274" s="67" t="s">
        <v>1615</v>
      </c>
      <c r="E274" s="67">
        <v>0</v>
      </c>
      <c r="F274" s="70">
        <v>0</v>
      </c>
      <c r="G274" s="67">
        <v>75798</v>
      </c>
      <c r="H274" s="70">
        <v>0.95234385797389198</v>
      </c>
      <c r="I274" s="69">
        <v>0</v>
      </c>
      <c r="J274" s="69">
        <v>0</v>
      </c>
      <c r="K274" s="69">
        <v>0</v>
      </c>
      <c r="L274" s="69">
        <v>0</v>
      </c>
      <c r="M274" s="69">
        <v>0</v>
      </c>
      <c r="N274" s="69">
        <v>0</v>
      </c>
      <c r="O274" s="69">
        <v>0</v>
      </c>
      <c r="P274" s="69">
        <v>0</v>
      </c>
      <c r="Q274" s="69">
        <v>0</v>
      </c>
      <c r="R274" s="69">
        <v>0</v>
      </c>
      <c r="S274" s="69">
        <v>2300.5720000000001</v>
      </c>
      <c r="T274" s="69">
        <v>4490.8110000000197</v>
      </c>
      <c r="U274" s="69">
        <v>45692.69</v>
      </c>
      <c r="V274" s="69">
        <v>155.80533200990101</v>
      </c>
      <c r="W274" s="69">
        <v>1146.85598449401</v>
      </c>
    </row>
    <row r="275" spans="2:23">
      <c r="B275" s="67">
        <v>273</v>
      </c>
      <c r="C275" s="67" t="s">
        <v>595</v>
      </c>
      <c r="D275" s="67" t="s">
        <v>1615</v>
      </c>
      <c r="E275" s="67">
        <v>0</v>
      </c>
      <c r="F275" s="70">
        <v>0</v>
      </c>
      <c r="G275" s="67">
        <v>76911</v>
      </c>
      <c r="H275" s="70">
        <v>0.96632785113894804</v>
      </c>
      <c r="I275" s="69">
        <v>0</v>
      </c>
      <c r="J275" s="69">
        <v>0</v>
      </c>
      <c r="K275" s="69">
        <v>0</v>
      </c>
      <c r="L275" s="69">
        <v>0</v>
      </c>
      <c r="M275" s="69">
        <v>0</v>
      </c>
      <c r="N275" s="69">
        <v>0</v>
      </c>
      <c r="O275" s="69">
        <v>0</v>
      </c>
      <c r="P275" s="69">
        <v>0</v>
      </c>
      <c r="Q275" s="69">
        <v>0</v>
      </c>
      <c r="R275" s="69">
        <v>0</v>
      </c>
      <c r="S275" s="69">
        <v>1510.0139999999999</v>
      </c>
      <c r="T275" s="69">
        <v>3504.1320000000701</v>
      </c>
      <c r="U275" s="69">
        <v>45692.69</v>
      </c>
      <c r="V275" s="69">
        <v>116.76136183739401</v>
      </c>
      <c r="W275" s="69">
        <v>1029.8656289442499</v>
      </c>
    </row>
    <row r="276" spans="2:23">
      <c r="B276" s="67">
        <v>274</v>
      </c>
      <c r="C276" s="67" t="s">
        <v>596</v>
      </c>
      <c r="D276" s="67" t="s">
        <v>1615</v>
      </c>
      <c r="E276" s="67">
        <v>0</v>
      </c>
      <c r="F276" s="70">
        <v>0</v>
      </c>
      <c r="G276" s="67">
        <v>76777</v>
      </c>
      <c r="H276" s="70">
        <v>0.96464424369589497</v>
      </c>
      <c r="I276" s="69">
        <v>0</v>
      </c>
      <c r="J276" s="69">
        <v>0</v>
      </c>
      <c r="K276" s="69">
        <v>0</v>
      </c>
      <c r="L276" s="69">
        <v>0</v>
      </c>
      <c r="M276" s="69">
        <v>0</v>
      </c>
      <c r="N276" s="69">
        <v>0</v>
      </c>
      <c r="O276" s="69">
        <v>0</v>
      </c>
      <c r="P276" s="69">
        <v>0</v>
      </c>
      <c r="Q276" s="69">
        <v>0</v>
      </c>
      <c r="R276" s="69">
        <v>0</v>
      </c>
      <c r="S276" s="69">
        <v>1671.692</v>
      </c>
      <c r="T276" s="69">
        <v>3700.8910000000201</v>
      </c>
      <c r="U276" s="69">
        <v>45692.69</v>
      </c>
      <c r="V276" s="69">
        <v>123.872821675818</v>
      </c>
      <c r="W276" s="69">
        <v>1059.16071130931</v>
      </c>
    </row>
    <row r="277" spans="2:23">
      <c r="B277" s="67">
        <v>275</v>
      </c>
      <c r="C277" s="67" t="s">
        <v>597</v>
      </c>
      <c r="D277" s="67" t="s">
        <v>1615</v>
      </c>
      <c r="E277" s="67">
        <v>0</v>
      </c>
      <c r="F277" s="70">
        <v>0</v>
      </c>
      <c r="G277" s="67">
        <v>79346</v>
      </c>
      <c r="H277" s="70">
        <v>0.99692176251083697</v>
      </c>
      <c r="I277" s="69">
        <v>0</v>
      </c>
      <c r="J277" s="69">
        <v>0</v>
      </c>
      <c r="K277" s="69">
        <v>0</v>
      </c>
      <c r="L277" s="69">
        <v>0</v>
      </c>
      <c r="M277" s="69">
        <v>0</v>
      </c>
      <c r="N277" s="69">
        <v>0</v>
      </c>
      <c r="O277" s="69">
        <v>0</v>
      </c>
      <c r="P277" s="69">
        <v>0</v>
      </c>
      <c r="Q277" s="69">
        <v>0</v>
      </c>
      <c r="R277" s="69">
        <v>0</v>
      </c>
      <c r="S277" s="69">
        <v>0</v>
      </c>
      <c r="T277" s="69">
        <v>0</v>
      </c>
      <c r="U277" s="69">
        <v>9983.9599999999991</v>
      </c>
      <c r="V277" s="69">
        <v>4.8249339749469202</v>
      </c>
      <c r="W277" s="69">
        <v>129.02048639927401</v>
      </c>
    </row>
    <row r="278" spans="2:23">
      <c r="B278" s="67">
        <v>276</v>
      </c>
      <c r="C278" s="67" t="s">
        <v>598</v>
      </c>
      <c r="D278" s="67" t="s">
        <v>1615</v>
      </c>
      <c r="E278" s="67">
        <v>0</v>
      </c>
      <c r="F278" s="70">
        <v>0</v>
      </c>
      <c r="G278" s="67">
        <v>79299</v>
      </c>
      <c r="H278" s="70">
        <v>0.99633124348230295</v>
      </c>
      <c r="I278" s="69">
        <v>0</v>
      </c>
      <c r="J278" s="69">
        <v>0</v>
      </c>
      <c r="K278" s="69">
        <v>0</v>
      </c>
      <c r="L278" s="69">
        <v>0</v>
      </c>
      <c r="M278" s="69">
        <v>0</v>
      </c>
      <c r="N278" s="69">
        <v>0</v>
      </c>
      <c r="O278" s="69">
        <v>0</v>
      </c>
      <c r="P278" s="69">
        <v>0</v>
      </c>
      <c r="Q278" s="69">
        <v>0</v>
      </c>
      <c r="R278" s="69">
        <v>0</v>
      </c>
      <c r="S278" s="69">
        <v>0</v>
      </c>
      <c r="T278" s="69">
        <v>0</v>
      </c>
      <c r="U278" s="69">
        <v>9983.9599999999991</v>
      </c>
      <c r="V278" s="69">
        <v>5.5032324006483098</v>
      </c>
      <c r="W278" s="69">
        <v>133.560850851276</v>
      </c>
    </row>
    <row r="279" spans="2:23">
      <c r="B279" s="67">
        <v>277</v>
      </c>
      <c r="C279" s="67" t="s">
        <v>599</v>
      </c>
      <c r="D279" s="67" t="s">
        <v>1615</v>
      </c>
      <c r="E279" s="67">
        <v>0</v>
      </c>
      <c r="F279" s="70">
        <v>0</v>
      </c>
      <c r="G279" s="67">
        <v>79259</v>
      </c>
      <c r="H279" s="70">
        <v>0.99582867409631703</v>
      </c>
      <c r="I279" s="69">
        <v>0</v>
      </c>
      <c r="J279" s="69">
        <v>0</v>
      </c>
      <c r="K279" s="69">
        <v>0</v>
      </c>
      <c r="L279" s="69">
        <v>0</v>
      </c>
      <c r="M279" s="69">
        <v>0</v>
      </c>
      <c r="N279" s="69">
        <v>0</v>
      </c>
      <c r="O279" s="69">
        <v>0</v>
      </c>
      <c r="P279" s="69">
        <v>0</v>
      </c>
      <c r="Q279" s="69">
        <v>0</v>
      </c>
      <c r="R279" s="69">
        <v>0</v>
      </c>
      <c r="S279" s="69">
        <v>0</v>
      </c>
      <c r="T279" s="69">
        <v>0</v>
      </c>
      <c r="U279" s="69">
        <v>9983.9599999999991</v>
      </c>
      <c r="V279" s="69">
        <v>6.2599404455277599</v>
      </c>
      <c r="W279" s="69">
        <v>140.90003847105501</v>
      </c>
    </row>
    <row r="280" spans="2:23">
      <c r="B280" s="67">
        <v>278</v>
      </c>
      <c r="C280" s="67" t="s">
        <v>600</v>
      </c>
      <c r="D280" s="67" t="s">
        <v>1615</v>
      </c>
      <c r="E280" s="67">
        <v>0</v>
      </c>
      <c r="F280" s="70">
        <v>0</v>
      </c>
      <c r="G280" s="67">
        <v>79352</v>
      </c>
      <c r="H280" s="70">
        <v>0.99699714791873495</v>
      </c>
      <c r="I280" s="69">
        <v>0</v>
      </c>
      <c r="J280" s="69">
        <v>0</v>
      </c>
      <c r="K280" s="69">
        <v>0</v>
      </c>
      <c r="L280" s="69">
        <v>0</v>
      </c>
      <c r="M280" s="69">
        <v>0</v>
      </c>
      <c r="N280" s="69">
        <v>0</v>
      </c>
      <c r="O280" s="69">
        <v>0</v>
      </c>
      <c r="P280" s="69">
        <v>0</v>
      </c>
      <c r="Q280" s="69">
        <v>0</v>
      </c>
      <c r="R280" s="69">
        <v>0</v>
      </c>
      <c r="S280" s="69">
        <v>0</v>
      </c>
      <c r="T280" s="69">
        <v>0</v>
      </c>
      <c r="U280" s="69">
        <v>9983.9599999999991</v>
      </c>
      <c r="V280" s="69">
        <v>4.7752460705356103</v>
      </c>
      <c r="W280" s="69">
        <v>128.841772647223</v>
      </c>
    </row>
    <row r="281" spans="2:23">
      <c r="B281" s="67">
        <v>279</v>
      </c>
      <c r="C281" s="67" t="s">
        <v>601</v>
      </c>
      <c r="D281" s="67" t="s">
        <v>1615</v>
      </c>
      <c r="E281" s="67">
        <v>0</v>
      </c>
      <c r="F281" s="70">
        <v>0</v>
      </c>
      <c r="G281" s="67">
        <v>79351</v>
      </c>
      <c r="H281" s="70">
        <v>0.99698458368408505</v>
      </c>
      <c r="I281" s="69">
        <v>0</v>
      </c>
      <c r="J281" s="69">
        <v>0</v>
      </c>
      <c r="K281" s="69">
        <v>0</v>
      </c>
      <c r="L281" s="69">
        <v>0</v>
      </c>
      <c r="M281" s="69">
        <v>0</v>
      </c>
      <c r="N281" s="69">
        <v>0</v>
      </c>
      <c r="O281" s="69">
        <v>0</v>
      </c>
      <c r="P281" s="69">
        <v>0</v>
      </c>
      <c r="Q281" s="69">
        <v>0</v>
      </c>
      <c r="R281" s="69">
        <v>0</v>
      </c>
      <c r="S281" s="69">
        <v>0</v>
      </c>
      <c r="T281" s="69">
        <v>0</v>
      </c>
      <c r="U281" s="69">
        <v>9983.9599999999991</v>
      </c>
      <c r="V281" s="69">
        <v>4.7877316530763503</v>
      </c>
      <c r="W281" s="69">
        <v>128.881994407729</v>
      </c>
    </row>
    <row r="282" spans="2:23">
      <c r="B282" s="67">
        <v>280</v>
      </c>
      <c r="C282" s="67" t="s">
        <v>602</v>
      </c>
      <c r="D282" s="67" t="s">
        <v>1615</v>
      </c>
      <c r="E282" s="67">
        <v>0</v>
      </c>
      <c r="F282" s="70">
        <v>0</v>
      </c>
      <c r="G282" s="67">
        <v>79591</v>
      </c>
      <c r="H282" s="70">
        <v>1</v>
      </c>
      <c r="I282" s="69">
        <v>0</v>
      </c>
      <c r="J282" s="69">
        <v>0</v>
      </c>
      <c r="K282" s="69">
        <v>0</v>
      </c>
      <c r="L282" s="69">
        <v>0</v>
      </c>
      <c r="M282" s="69">
        <v>0</v>
      </c>
      <c r="N282" s="69">
        <v>0</v>
      </c>
      <c r="O282" s="69">
        <v>0</v>
      </c>
      <c r="P282" s="69">
        <v>0</v>
      </c>
      <c r="Q282" s="69">
        <v>0</v>
      </c>
      <c r="R282" s="69">
        <v>0</v>
      </c>
      <c r="S282" s="69">
        <v>0</v>
      </c>
      <c r="T282" s="69">
        <v>0</v>
      </c>
      <c r="U282" s="69">
        <v>0</v>
      </c>
      <c r="V282" s="69">
        <v>0</v>
      </c>
      <c r="W282" s="69">
        <v>0</v>
      </c>
    </row>
    <row r="283" spans="2:23">
      <c r="B283" s="67">
        <v>281</v>
      </c>
      <c r="C283" s="67" t="s">
        <v>603</v>
      </c>
      <c r="D283" s="67" t="s">
        <v>1615</v>
      </c>
      <c r="E283" s="67">
        <v>0</v>
      </c>
      <c r="F283" s="70">
        <v>0</v>
      </c>
      <c r="G283" s="67">
        <v>79591</v>
      </c>
      <c r="H283" s="70">
        <v>1</v>
      </c>
      <c r="I283" s="69">
        <v>0</v>
      </c>
      <c r="J283" s="69">
        <v>0</v>
      </c>
      <c r="K283" s="69">
        <v>0</v>
      </c>
      <c r="L283" s="69">
        <v>0</v>
      </c>
      <c r="M283" s="69">
        <v>0</v>
      </c>
      <c r="N283" s="69">
        <v>0</v>
      </c>
      <c r="O283" s="69">
        <v>0</v>
      </c>
      <c r="P283" s="69">
        <v>0</v>
      </c>
      <c r="Q283" s="69">
        <v>0</v>
      </c>
      <c r="R283" s="69">
        <v>0</v>
      </c>
      <c r="S283" s="69">
        <v>0</v>
      </c>
      <c r="T283" s="69">
        <v>0</v>
      </c>
      <c r="U283" s="69">
        <v>0</v>
      </c>
      <c r="V283" s="69">
        <v>0</v>
      </c>
      <c r="W283" s="69">
        <v>0</v>
      </c>
    </row>
    <row r="284" spans="2:23">
      <c r="B284" s="67">
        <v>282</v>
      </c>
      <c r="C284" s="67" t="s">
        <v>604</v>
      </c>
      <c r="D284" s="67" t="s">
        <v>1615</v>
      </c>
      <c r="E284" s="67">
        <v>0</v>
      </c>
      <c r="F284" s="70">
        <v>0</v>
      </c>
      <c r="G284" s="67">
        <v>79591</v>
      </c>
      <c r="H284" s="70">
        <v>1</v>
      </c>
      <c r="I284" s="69">
        <v>0</v>
      </c>
      <c r="J284" s="69">
        <v>0</v>
      </c>
      <c r="K284" s="69">
        <v>0</v>
      </c>
      <c r="L284" s="69">
        <v>0</v>
      </c>
      <c r="M284" s="69">
        <v>0</v>
      </c>
      <c r="N284" s="69">
        <v>0</v>
      </c>
      <c r="O284" s="69">
        <v>0</v>
      </c>
      <c r="P284" s="69">
        <v>0</v>
      </c>
      <c r="Q284" s="69">
        <v>0</v>
      </c>
      <c r="R284" s="69">
        <v>0</v>
      </c>
      <c r="S284" s="69">
        <v>0</v>
      </c>
      <c r="T284" s="69">
        <v>0</v>
      </c>
      <c r="U284" s="69">
        <v>0</v>
      </c>
      <c r="V284" s="69">
        <v>0</v>
      </c>
      <c r="W284" s="69">
        <v>0</v>
      </c>
    </row>
    <row r="285" spans="2:23">
      <c r="B285" s="67">
        <v>283</v>
      </c>
      <c r="C285" s="67" t="s">
        <v>605</v>
      </c>
      <c r="D285" s="67" t="s">
        <v>1615</v>
      </c>
      <c r="E285" s="67">
        <v>0</v>
      </c>
      <c r="F285" s="70">
        <v>0</v>
      </c>
      <c r="G285" s="67">
        <v>79591</v>
      </c>
      <c r="H285" s="70">
        <v>1</v>
      </c>
      <c r="I285" s="69">
        <v>0</v>
      </c>
      <c r="J285" s="69">
        <v>0</v>
      </c>
      <c r="K285" s="69">
        <v>0</v>
      </c>
      <c r="L285" s="69">
        <v>0</v>
      </c>
      <c r="M285" s="69">
        <v>0</v>
      </c>
      <c r="N285" s="69">
        <v>0</v>
      </c>
      <c r="O285" s="69">
        <v>0</v>
      </c>
      <c r="P285" s="69">
        <v>0</v>
      </c>
      <c r="Q285" s="69">
        <v>0</v>
      </c>
      <c r="R285" s="69">
        <v>0</v>
      </c>
      <c r="S285" s="69">
        <v>0</v>
      </c>
      <c r="T285" s="69">
        <v>0</v>
      </c>
      <c r="U285" s="69">
        <v>0</v>
      </c>
      <c r="V285" s="69">
        <v>0</v>
      </c>
      <c r="W285" s="69">
        <v>0</v>
      </c>
    </row>
    <row r="286" spans="2:23">
      <c r="B286" s="67">
        <v>284</v>
      </c>
      <c r="C286" s="67" t="s">
        <v>606</v>
      </c>
      <c r="D286" s="67" t="s">
        <v>1615</v>
      </c>
      <c r="E286" s="67">
        <v>0</v>
      </c>
      <c r="F286" s="70">
        <v>0</v>
      </c>
      <c r="G286" s="67">
        <v>79591</v>
      </c>
      <c r="H286" s="70">
        <v>1</v>
      </c>
      <c r="I286" s="69">
        <v>0</v>
      </c>
      <c r="J286" s="69">
        <v>0</v>
      </c>
      <c r="K286" s="69">
        <v>0</v>
      </c>
      <c r="L286" s="69">
        <v>0</v>
      </c>
      <c r="M286" s="69">
        <v>0</v>
      </c>
      <c r="N286" s="69">
        <v>0</v>
      </c>
      <c r="O286" s="69">
        <v>0</v>
      </c>
      <c r="P286" s="69">
        <v>0</v>
      </c>
      <c r="Q286" s="69">
        <v>0</v>
      </c>
      <c r="R286" s="69">
        <v>0</v>
      </c>
      <c r="S286" s="69">
        <v>0</v>
      </c>
      <c r="T286" s="69">
        <v>0</v>
      </c>
      <c r="U286" s="69">
        <v>0</v>
      </c>
      <c r="V286" s="69">
        <v>0</v>
      </c>
      <c r="W286" s="69">
        <v>0</v>
      </c>
    </row>
    <row r="287" spans="2:23">
      <c r="B287" s="67">
        <v>285</v>
      </c>
      <c r="C287" s="67" t="s">
        <v>607</v>
      </c>
      <c r="D287" s="67" t="s">
        <v>1615</v>
      </c>
      <c r="E287" s="67">
        <v>0</v>
      </c>
      <c r="F287" s="70">
        <v>0</v>
      </c>
      <c r="G287" s="67">
        <v>79591</v>
      </c>
      <c r="H287" s="70">
        <v>1</v>
      </c>
      <c r="I287" s="69">
        <v>0</v>
      </c>
      <c r="J287" s="69">
        <v>0</v>
      </c>
      <c r="K287" s="69">
        <v>0</v>
      </c>
      <c r="L287" s="69">
        <v>0</v>
      </c>
      <c r="M287" s="69">
        <v>0</v>
      </c>
      <c r="N287" s="69">
        <v>0</v>
      </c>
      <c r="O287" s="69">
        <v>0</v>
      </c>
      <c r="P287" s="69">
        <v>0</v>
      </c>
      <c r="Q287" s="69">
        <v>0</v>
      </c>
      <c r="R287" s="69">
        <v>0</v>
      </c>
      <c r="S287" s="69">
        <v>0</v>
      </c>
      <c r="T287" s="69">
        <v>0</v>
      </c>
      <c r="U287" s="69">
        <v>0</v>
      </c>
      <c r="V287" s="69">
        <v>0</v>
      </c>
      <c r="W287" s="69">
        <v>0</v>
      </c>
    </row>
    <row r="288" spans="2:23">
      <c r="B288" s="67">
        <v>286</v>
      </c>
      <c r="C288" s="67" t="s">
        <v>608</v>
      </c>
      <c r="D288" s="67" t="s">
        <v>1615</v>
      </c>
      <c r="E288" s="67">
        <v>0</v>
      </c>
      <c r="F288" s="70">
        <v>0</v>
      </c>
      <c r="G288" s="67">
        <v>79591</v>
      </c>
      <c r="H288" s="70">
        <v>1</v>
      </c>
      <c r="I288" s="69">
        <v>0</v>
      </c>
      <c r="J288" s="69">
        <v>0</v>
      </c>
      <c r="K288" s="69">
        <v>0</v>
      </c>
      <c r="L288" s="69">
        <v>0</v>
      </c>
      <c r="M288" s="69">
        <v>0</v>
      </c>
      <c r="N288" s="69">
        <v>0</v>
      </c>
      <c r="O288" s="69">
        <v>0</v>
      </c>
      <c r="P288" s="69">
        <v>0</v>
      </c>
      <c r="Q288" s="69">
        <v>0</v>
      </c>
      <c r="R288" s="69">
        <v>0</v>
      </c>
      <c r="S288" s="69">
        <v>0</v>
      </c>
      <c r="T288" s="69">
        <v>0</v>
      </c>
      <c r="U288" s="69">
        <v>0</v>
      </c>
      <c r="V288" s="69">
        <v>0</v>
      </c>
      <c r="W288" s="69">
        <v>0</v>
      </c>
    </row>
    <row r="289" spans="2:23">
      <c r="B289" s="67">
        <v>287</v>
      </c>
      <c r="C289" s="67" t="s">
        <v>609</v>
      </c>
      <c r="D289" s="67" t="s">
        <v>1615</v>
      </c>
      <c r="E289" s="67">
        <v>0</v>
      </c>
      <c r="F289" s="70">
        <v>0</v>
      </c>
      <c r="G289" s="67">
        <v>79591</v>
      </c>
      <c r="H289" s="70">
        <v>1</v>
      </c>
      <c r="I289" s="69">
        <v>0</v>
      </c>
      <c r="J289" s="69">
        <v>0</v>
      </c>
      <c r="K289" s="69">
        <v>0</v>
      </c>
      <c r="L289" s="69">
        <v>0</v>
      </c>
      <c r="M289" s="69">
        <v>0</v>
      </c>
      <c r="N289" s="69">
        <v>0</v>
      </c>
      <c r="O289" s="69">
        <v>0</v>
      </c>
      <c r="P289" s="69">
        <v>0</v>
      </c>
      <c r="Q289" s="69">
        <v>0</v>
      </c>
      <c r="R289" s="69">
        <v>0</v>
      </c>
      <c r="S289" s="69">
        <v>0</v>
      </c>
      <c r="T289" s="69">
        <v>0</v>
      </c>
      <c r="U289" s="69">
        <v>0</v>
      </c>
      <c r="V289" s="69">
        <v>0</v>
      </c>
      <c r="W289" s="69">
        <v>0</v>
      </c>
    </row>
    <row r="290" spans="2:23">
      <c r="B290" s="67">
        <v>288</v>
      </c>
      <c r="C290" s="67" t="s">
        <v>610</v>
      </c>
      <c r="D290" s="67" t="s">
        <v>1615</v>
      </c>
      <c r="E290" s="67">
        <v>0</v>
      </c>
      <c r="F290" s="70">
        <v>0</v>
      </c>
      <c r="G290" s="67">
        <v>79591</v>
      </c>
      <c r="H290" s="70">
        <v>1</v>
      </c>
      <c r="I290" s="69">
        <v>0</v>
      </c>
      <c r="J290" s="69">
        <v>0</v>
      </c>
      <c r="K290" s="69">
        <v>0</v>
      </c>
      <c r="L290" s="69">
        <v>0</v>
      </c>
      <c r="M290" s="69">
        <v>0</v>
      </c>
      <c r="N290" s="69">
        <v>0</v>
      </c>
      <c r="O290" s="69">
        <v>0</v>
      </c>
      <c r="P290" s="69">
        <v>0</v>
      </c>
      <c r="Q290" s="69">
        <v>0</v>
      </c>
      <c r="R290" s="69">
        <v>0</v>
      </c>
      <c r="S290" s="69">
        <v>0</v>
      </c>
      <c r="T290" s="69">
        <v>0</v>
      </c>
      <c r="U290" s="69">
        <v>0</v>
      </c>
      <c r="V290" s="69">
        <v>0</v>
      </c>
      <c r="W290" s="69">
        <v>0</v>
      </c>
    </row>
    <row r="291" spans="2:23">
      <c r="B291" s="67">
        <v>289</v>
      </c>
      <c r="C291" s="67" t="s">
        <v>611</v>
      </c>
      <c r="D291" s="67" t="s">
        <v>1615</v>
      </c>
      <c r="E291" s="67">
        <v>0</v>
      </c>
      <c r="F291" s="70">
        <v>0</v>
      </c>
      <c r="G291" s="67">
        <v>79591</v>
      </c>
      <c r="H291" s="70">
        <v>1</v>
      </c>
      <c r="I291" s="69">
        <v>0</v>
      </c>
      <c r="J291" s="69">
        <v>0</v>
      </c>
      <c r="K291" s="69">
        <v>0</v>
      </c>
      <c r="L291" s="69">
        <v>0</v>
      </c>
      <c r="M291" s="69">
        <v>0</v>
      </c>
      <c r="N291" s="69">
        <v>0</v>
      </c>
      <c r="O291" s="69">
        <v>0</v>
      </c>
      <c r="P291" s="69">
        <v>0</v>
      </c>
      <c r="Q291" s="69">
        <v>0</v>
      </c>
      <c r="R291" s="69">
        <v>0</v>
      </c>
      <c r="S291" s="69">
        <v>0</v>
      </c>
      <c r="T291" s="69">
        <v>0</v>
      </c>
      <c r="U291" s="69">
        <v>0</v>
      </c>
      <c r="V291" s="69">
        <v>0</v>
      </c>
      <c r="W291" s="69">
        <v>0</v>
      </c>
    </row>
    <row r="292" spans="2:23">
      <c r="B292" s="67">
        <v>290</v>
      </c>
      <c r="C292" s="67" t="s">
        <v>612</v>
      </c>
      <c r="D292" s="67" t="s">
        <v>1615</v>
      </c>
      <c r="E292" s="67">
        <v>0</v>
      </c>
      <c r="F292" s="70">
        <v>0</v>
      </c>
      <c r="G292" s="67">
        <v>79437</v>
      </c>
      <c r="H292" s="70">
        <v>0.99806510786395397</v>
      </c>
      <c r="I292" s="69">
        <v>0</v>
      </c>
      <c r="J292" s="69">
        <v>0</v>
      </c>
      <c r="K292" s="69">
        <v>0</v>
      </c>
      <c r="L292" s="69">
        <v>0</v>
      </c>
      <c r="M292" s="69">
        <v>0</v>
      </c>
      <c r="N292" s="69">
        <v>0</v>
      </c>
      <c r="O292" s="69">
        <v>0</v>
      </c>
      <c r="P292" s="69">
        <v>0</v>
      </c>
      <c r="Q292" s="69">
        <v>0</v>
      </c>
      <c r="R292" s="69">
        <v>0</v>
      </c>
      <c r="S292" s="69">
        <v>0</v>
      </c>
      <c r="T292" s="69">
        <v>0</v>
      </c>
      <c r="U292" s="69">
        <v>100845.01</v>
      </c>
      <c r="V292" s="69">
        <v>30.579348418791099</v>
      </c>
      <c r="W292" s="69">
        <v>1008.12876171755</v>
      </c>
    </row>
    <row r="293" spans="2:23">
      <c r="B293" s="67">
        <v>291</v>
      </c>
      <c r="C293" s="67" t="s">
        <v>613</v>
      </c>
      <c r="D293" s="67" t="s">
        <v>1615</v>
      </c>
      <c r="E293" s="67">
        <v>0</v>
      </c>
      <c r="F293" s="70">
        <v>0</v>
      </c>
      <c r="G293" s="67">
        <v>79435</v>
      </c>
      <c r="H293" s="70">
        <v>0.99803997939465505</v>
      </c>
      <c r="I293" s="69">
        <v>0</v>
      </c>
      <c r="J293" s="69">
        <v>0</v>
      </c>
      <c r="K293" s="69">
        <v>0</v>
      </c>
      <c r="L293" s="69">
        <v>0</v>
      </c>
      <c r="M293" s="69">
        <v>0</v>
      </c>
      <c r="N293" s="69">
        <v>0</v>
      </c>
      <c r="O293" s="69">
        <v>0</v>
      </c>
      <c r="P293" s="69">
        <v>0</v>
      </c>
      <c r="Q293" s="69">
        <v>0</v>
      </c>
      <c r="R293" s="69">
        <v>0</v>
      </c>
      <c r="S293" s="69">
        <v>0</v>
      </c>
      <c r="T293" s="69">
        <v>0</v>
      </c>
      <c r="U293" s="69">
        <v>100845.01</v>
      </c>
      <c r="V293" s="69">
        <v>30.6421680843311</v>
      </c>
      <c r="W293" s="69">
        <v>1008.23526443065</v>
      </c>
    </row>
    <row r="294" spans="2:23">
      <c r="B294" s="67">
        <v>292</v>
      </c>
      <c r="C294" s="67" t="s">
        <v>614</v>
      </c>
      <c r="D294" s="67" t="s">
        <v>1615</v>
      </c>
      <c r="E294" s="67">
        <v>0</v>
      </c>
      <c r="F294" s="70">
        <v>0</v>
      </c>
      <c r="G294" s="67">
        <v>79430</v>
      </c>
      <c r="H294" s="70">
        <v>0.99797715822140698</v>
      </c>
      <c r="I294" s="69">
        <v>0</v>
      </c>
      <c r="J294" s="69">
        <v>0</v>
      </c>
      <c r="K294" s="69">
        <v>0</v>
      </c>
      <c r="L294" s="69">
        <v>0</v>
      </c>
      <c r="M294" s="69">
        <v>0</v>
      </c>
      <c r="N294" s="69">
        <v>0</v>
      </c>
      <c r="O294" s="69">
        <v>0</v>
      </c>
      <c r="P294" s="69">
        <v>0</v>
      </c>
      <c r="Q294" s="69">
        <v>0</v>
      </c>
      <c r="R294" s="69">
        <v>0</v>
      </c>
      <c r="S294" s="69">
        <v>0</v>
      </c>
      <c r="T294" s="69">
        <v>0</v>
      </c>
      <c r="U294" s="69">
        <v>100845.01</v>
      </c>
      <c r="V294" s="69">
        <v>30.793240693043199</v>
      </c>
      <c r="W294" s="69">
        <v>1008.49490761342</v>
      </c>
    </row>
    <row r="295" spans="2:23">
      <c r="B295" s="67">
        <v>293</v>
      </c>
      <c r="C295" s="67" t="s">
        <v>615</v>
      </c>
      <c r="D295" s="67" t="s">
        <v>1615</v>
      </c>
      <c r="E295" s="67">
        <v>0</v>
      </c>
      <c r="F295" s="70">
        <v>0</v>
      </c>
      <c r="G295" s="67">
        <v>79448</v>
      </c>
      <c r="H295" s="70">
        <v>0.99820331444510102</v>
      </c>
      <c r="I295" s="69">
        <v>0</v>
      </c>
      <c r="J295" s="69">
        <v>0</v>
      </c>
      <c r="K295" s="69">
        <v>0</v>
      </c>
      <c r="L295" s="69">
        <v>0</v>
      </c>
      <c r="M295" s="69">
        <v>0</v>
      </c>
      <c r="N295" s="69">
        <v>0</v>
      </c>
      <c r="O295" s="69">
        <v>0</v>
      </c>
      <c r="P295" s="69">
        <v>0</v>
      </c>
      <c r="Q295" s="69">
        <v>0</v>
      </c>
      <c r="R295" s="69">
        <v>0</v>
      </c>
      <c r="S295" s="69">
        <v>0</v>
      </c>
      <c r="T295" s="69">
        <v>0</v>
      </c>
      <c r="U295" s="69">
        <v>100845.01</v>
      </c>
      <c r="V295" s="69">
        <v>26.371594527019401</v>
      </c>
      <c r="W295" s="69">
        <v>880.62821784545895</v>
      </c>
    </row>
    <row r="296" spans="2:23">
      <c r="B296" s="67">
        <v>294</v>
      </c>
      <c r="C296" s="67" t="s">
        <v>616</v>
      </c>
      <c r="D296" s="67" t="s">
        <v>1615</v>
      </c>
      <c r="E296" s="67">
        <v>0</v>
      </c>
      <c r="F296" s="70">
        <v>0</v>
      </c>
      <c r="G296" s="67">
        <v>79440</v>
      </c>
      <c r="H296" s="70">
        <v>0.99810280056790301</v>
      </c>
      <c r="I296" s="69">
        <v>0</v>
      </c>
      <c r="J296" s="69">
        <v>0</v>
      </c>
      <c r="K296" s="69">
        <v>0</v>
      </c>
      <c r="L296" s="69">
        <v>0</v>
      </c>
      <c r="M296" s="69">
        <v>0</v>
      </c>
      <c r="N296" s="69">
        <v>0</v>
      </c>
      <c r="O296" s="69">
        <v>0</v>
      </c>
      <c r="P296" s="69">
        <v>0</v>
      </c>
      <c r="Q296" s="69">
        <v>0</v>
      </c>
      <c r="R296" s="69">
        <v>0</v>
      </c>
      <c r="S296" s="69">
        <v>0</v>
      </c>
      <c r="T296" s="69">
        <v>0</v>
      </c>
      <c r="U296" s="69">
        <v>100845.01</v>
      </c>
      <c r="V296" s="69">
        <v>28.919418778505101</v>
      </c>
      <c r="W296" s="69">
        <v>956.04274127927397</v>
      </c>
    </row>
    <row r="297" spans="2:23">
      <c r="B297" s="67">
        <v>295</v>
      </c>
      <c r="C297" s="67" t="s">
        <v>617</v>
      </c>
      <c r="D297" s="67" t="s">
        <v>1615</v>
      </c>
      <c r="E297" s="67">
        <v>0</v>
      </c>
      <c r="F297" s="70">
        <v>0</v>
      </c>
      <c r="G297" s="67">
        <v>79589</v>
      </c>
      <c r="H297" s="70">
        <v>0.99997487153070097</v>
      </c>
      <c r="I297" s="69">
        <v>0</v>
      </c>
      <c r="J297" s="69">
        <v>0</v>
      </c>
      <c r="K297" s="69">
        <v>0</v>
      </c>
      <c r="L297" s="69">
        <v>0</v>
      </c>
      <c r="M297" s="69">
        <v>0</v>
      </c>
      <c r="N297" s="69">
        <v>0</v>
      </c>
      <c r="O297" s="69">
        <v>0</v>
      </c>
      <c r="P297" s="69">
        <v>0</v>
      </c>
      <c r="Q297" s="69">
        <v>0</v>
      </c>
      <c r="R297" s="69">
        <v>0</v>
      </c>
      <c r="S297" s="69">
        <v>0</v>
      </c>
      <c r="T297" s="69">
        <v>0</v>
      </c>
      <c r="U297" s="69">
        <v>9982.5400000000009</v>
      </c>
      <c r="V297" s="69">
        <v>0.155873277129324</v>
      </c>
      <c r="W297" s="69">
        <v>36.411957717909601</v>
      </c>
    </row>
    <row r="298" spans="2:23">
      <c r="B298" s="67">
        <v>296</v>
      </c>
      <c r="C298" s="67" t="s">
        <v>618</v>
      </c>
      <c r="D298" s="67" t="s">
        <v>1615</v>
      </c>
      <c r="E298" s="67">
        <v>0</v>
      </c>
      <c r="F298" s="70">
        <v>0</v>
      </c>
      <c r="G298" s="67">
        <v>79589</v>
      </c>
      <c r="H298" s="70">
        <v>0.99997487153070097</v>
      </c>
      <c r="I298" s="69">
        <v>0</v>
      </c>
      <c r="J298" s="69">
        <v>0</v>
      </c>
      <c r="K298" s="69">
        <v>0</v>
      </c>
      <c r="L298" s="69">
        <v>0</v>
      </c>
      <c r="M298" s="69">
        <v>0</v>
      </c>
      <c r="N298" s="69">
        <v>0</v>
      </c>
      <c r="O298" s="69">
        <v>0</v>
      </c>
      <c r="P298" s="69">
        <v>0</v>
      </c>
      <c r="Q298" s="69">
        <v>0</v>
      </c>
      <c r="R298" s="69">
        <v>0</v>
      </c>
      <c r="S298" s="69">
        <v>0</v>
      </c>
      <c r="T298" s="69">
        <v>0</v>
      </c>
      <c r="U298" s="69">
        <v>9982.5400000000009</v>
      </c>
      <c r="V298" s="69">
        <v>0.155873277129324</v>
      </c>
      <c r="W298" s="69">
        <v>36.411957717909601</v>
      </c>
    </row>
    <row r="299" spans="2:23">
      <c r="B299" s="67">
        <v>297</v>
      </c>
      <c r="C299" s="67" t="s">
        <v>619</v>
      </c>
      <c r="D299" s="67" t="s">
        <v>1615</v>
      </c>
      <c r="E299" s="67">
        <v>0</v>
      </c>
      <c r="F299" s="70">
        <v>0</v>
      </c>
      <c r="G299" s="67">
        <v>79589</v>
      </c>
      <c r="H299" s="70">
        <v>0.99997487153070097</v>
      </c>
      <c r="I299" s="69">
        <v>0</v>
      </c>
      <c r="J299" s="69">
        <v>0</v>
      </c>
      <c r="K299" s="69">
        <v>0</v>
      </c>
      <c r="L299" s="69">
        <v>0</v>
      </c>
      <c r="M299" s="69">
        <v>0</v>
      </c>
      <c r="N299" s="69">
        <v>0</v>
      </c>
      <c r="O299" s="69">
        <v>0</v>
      </c>
      <c r="P299" s="69">
        <v>0</v>
      </c>
      <c r="Q299" s="69">
        <v>0</v>
      </c>
      <c r="R299" s="69">
        <v>0</v>
      </c>
      <c r="S299" s="69">
        <v>0</v>
      </c>
      <c r="T299" s="69">
        <v>0</v>
      </c>
      <c r="U299" s="69">
        <v>9982.5400000000009</v>
      </c>
      <c r="V299" s="69">
        <v>0.155873277129324</v>
      </c>
      <c r="W299" s="69">
        <v>36.411957717909601</v>
      </c>
    </row>
    <row r="300" spans="2:23">
      <c r="B300" s="67">
        <v>298</v>
      </c>
      <c r="C300" s="67" t="s">
        <v>620</v>
      </c>
      <c r="D300" s="67" t="s">
        <v>1615</v>
      </c>
      <c r="E300" s="67">
        <v>0</v>
      </c>
      <c r="F300" s="70">
        <v>0</v>
      </c>
      <c r="G300" s="67">
        <v>79589</v>
      </c>
      <c r="H300" s="70">
        <v>0.99997487153070097</v>
      </c>
      <c r="I300" s="69">
        <v>0</v>
      </c>
      <c r="J300" s="69">
        <v>0</v>
      </c>
      <c r="K300" s="69">
        <v>0</v>
      </c>
      <c r="L300" s="69">
        <v>0</v>
      </c>
      <c r="M300" s="69">
        <v>0</v>
      </c>
      <c r="N300" s="69">
        <v>0</v>
      </c>
      <c r="O300" s="69">
        <v>0</v>
      </c>
      <c r="P300" s="69">
        <v>0</v>
      </c>
      <c r="Q300" s="69">
        <v>0</v>
      </c>
      <c r="R300" s="69">
        <v>0</v>
      </c>
      <c r="S300" s="69">
        <v>0</v>
      </c>
      <c r="T300" s="69">
        <v>0</v>
      </c>
      <c r="U300" s="69">
        <v>9982.5400000000009</v>
      </c>
      <c r="V300" s="69">
        <v>0.155873277129324</v>
      </c>
      <c r="W300" s="69">
        <v>36.411957717909601</v>
      </c>
    </row>
    <row r="301" spans="2:23">
      <c r="B301" s="67">
        <v>299</v>
      </c>
      <c r="C301" s="67" t="s">
        <v>621</v>
      </c>
      <c r="D301" s="67" t="s">
        <v>1615</v>
      </c>
      <c r="E301" s="67">
        <v>0</v>
      </c>
      <c r="F301" s="70">
        <v>0</v>
      </c>
      <c r="G301" s="67">
        <v>79589</v>
      </c>
      <c r="H301" s="70">
        <v>0.99997487153070097</v>
      </c>
      <c r="I301" s="69">
        <v>0</v>
      </c>
      <c r="J301" s="69">
        <v>0</v>
      </c>
      <c r="K301" s="69">
        <v>0</v>
      </c>
      <c r="L301" s="69">
        <v>0</v>
      </c>
      <c r="M301" s="69">
        <v>0</v>
      </c>
      <c r="N301" s="69">
        <v>0</v>
      </c>
      <c r="O301" s="69">
        <v>0</v>
      </c>
      <c r="P301" s="69">
        <v>0</v>
      </c>
      <c r="Q301" s="69">
        <v>0</v>
      </c>
      <c r="R301" s="69">
        <v>0</v>
      </c>
      <c r="S301" s="69">
        <v>0</v>
      </c>
      <c r="T301" s="69">
        <v>0</v>
      </c>
      <c r="U301" s="69">
        <v>9982.5400000000009</v>
      </c>
      <c r="V301" s="69">
        <v>0.155873277129324</v>
      </c>
      <c r="W301" s="69">
        <v>36.411957717909601</v>
      </c>
    </row>
    <row r="302" spans="2:23">
      <c r="B302" s="67">
        <v>300</v>
      </c>
      <c r="C302" s="67" t="s">
        <v>622</v>
      </c>
      <c r="D302" s="67" t="s">
        <v>1615</v>
      </c>
      <c r="E302" s="67">
        <v>0</v>
      </c>
      <c r="F302" s="70">
        <v>0</v>
      </c>
      <c r="G302" s="67">
        <v>79591</v>
      </c>
      <c r="H302" s="70">
        <v>1</v>
      </c>
      <c r="I302" s="69">
        <v>0</v>
      </c>
      <c r="J302" s="69">
        <v>0</v>
      </c>
      <c r="K302" s="69">
        <v>0</v>
      </c>
      <c r="L302" s="69">
        <v>0</v>
      </c>
      <c r="M302" s="69">
        <v>0</v>
      </c>
      <c r="N302" s="69">
        <v>0</v>
      </c>
      <c r="O302" s="69">
        <v>0</v>
      </c>
      <c r="P302" s="69">
        <v>0</v>
      </c>
      <c r="Q302" s="69">
        <v>0</v>
      </c>
      <c r="R302" s="69">
        <v>0</v>
      </c>
      <c r="S302" s="69">
        <v>0</v>
      </c>
      <c r="T302" s="69">
        <v>0</v>
      </c>
      <c r="U302" s="69">
        <v>0</v>
      </c>
      <c r="V302" s="69">
        <v>0</v>
      </c>
      <c r="W302" s="69">
        <v>0</v>
      </c>
    </row>
    <row r="303" spans="2:23">
      <c r="B303" s="67">
        <v>301</v>
      </c>
      <c r="C303" s="67" t="s">
        <v>623</v>
      </c>
      <c r="D303" s="67" t="s">
        <v>1615</v>
      </c>
      <c r="E303" s="67">
        <v>0</v>
      </c>
      <c r="F303" s="70">
        <v>0</v>
      </c>
      <c r="G303" s="67">
        <v>79591</v>
      </c>
      <c r="H303" s="70">
        <v>1</v>
      </c>
      <c r="I303" s="69">
        <v>0</v>
      </c>
      <c r="J303" s="69">
        <v>0</v>
      </c>
      <c r="K303" s="69">
        <v>0</v>
      </c>
      <c r="L303" s="69">
        <v>0</v>
      </c>
      <c r="M303" s="69">
        <v>0</v>
      </c>
      <c r="N303" s="69">
        <v>0</v>
      </c>
      <c r="O303" s="69">
        <v>0</v>
      </c>
      <c r="P303" s="69">
        <v>0</v>
      </c>
      <c r="Q303" s="69">
        <v>0</v>
      </c>
      <c r="R303" s="69">
        <v>0</v>
      </c>
      <c r="S303" s="69">
        <v>0</v>
      </c>
      <c r="T303" s="69">
        <v>0</v>
      </c>
      <c r="U303" s="69">
        <v>0</v>
      </c>
      <c r="V303" s="69">
        <v>0</v>
      </c>
      <c r="W303" s="69">
        <v>0</v>
      </c>
    </row>
    <row r="304" spans="2:23">
      <c r="B304" s="67">
        <v>302</v>
      </c>
      <c r="C304" s="67" t="s">
        <v>624</v>
      </c>
      <c r="D304" s="67" t="s">
        <v>1615</v>
      </c>
      <c r="E304" s="67">
        <v>0</v>
      </c>
      <c r="F304" s="70">
        <v>0</v>
      </c>
      <c r="G304" s="67">
        <v>79591</v>
      </c>
      <c r="H304" s="70">
        <v>1</v>
      </c>
      <c r="I304" s="69">
        <v>0</v>
      </c>
      <c r="J304" s="69">
        <v>0</v>
      </c>
      <c r="K304" s="69">
        <v>0</v>
      </c>
      <c r="L304" s="69">
        <v>0</v>
      </c>
      <c r="M304" s="69">
        <v>0</v>
      </c>
      <c r="N304" s="69">
        <v>0</v>
      </c>
      <c r="O304" s="69">
        <v>0</v>
      </c>
      <c r="P304" s="69">
        <v>0</v>
      </c>
      <c r="Q304" s="69">
        <v>0</v>
      </c>
      <c r="R304" s="69">
        <v>0</v>
      </c>
      <c r="S304" s="69">
        <v>0</v>
      </c>
      <c r="T304" s="69">
        <v>0</v>
      </c>
      <c r="U304" s="69">
        <v>0</v>
      </c>
      <c r="V304" s="69">
        <v>0</v>
      </c>
      <c r="W304" s="69">
        <v>0</v>
      </c>
    </row>
    <row r="305" spans="2:23">
      <c r="B305" s="67">
        <v>303</v>
      </c>
      <c r="C305" s="67" t="s">
        <v>625</v>
      </c>
      <c r="D305" s="67" t="s">
        <v>1615</v>
      </c>
      <c r="E305" s="67">
        <v>0</v>
      </c>
      <c r="F305" s="70">
        <v>0</v>
      </c>
      <c r="G305" s="67">
        <v>79591</v>
      </c>
      <c r="H305" s="70">
        <v>1</v>
      </c>
      <c r="I305" s="69">
        <v>0</v>
      </c>
      <c r="J305" s="69">
        <v>0</v>
      </c>
      <c r="K305" s="69">
        <v>0</v>
      </c>
      <c r="L305" s="69">
        <v>0</v>
      </c>
      <c r="M305" s="69">
        <v>0</v>
      </c>
      <c r="N305" s="69">
        <v>0</v>
      </c>
      <c r="O305" s="69">
        <v>0</v>
      </c>
      <c r="P305" s="69">
        <v>0</v>
      </c>
      <c r="Q305" s="69">
        <v>0</v>
      </c>
      <c r="R305" s="69">
        <v>0</v>
      </c>
      <c r="S305" s="69">
        <v>0</v>
      </c>
      <c r="T305" s="69">
        <v>0</v>
      </c>
      <c r="U305" s="69">
        <v>0</v>
      </c>
      <c r="V305" s="69">
        <v>0</v>
      </c>
      <c r="W305" s="69">
        <v>0</v>
      </c>
    </row>
    <row r="306" spans="2:23">
      <c r="B306" s="67">
        <v>304</v>
      </c>
      <c r="C306" s="67" t="s">
        <v>626</v>
      </c>
      <c r="D306" s="67" t="s">
        <v>1615</v>
      </c>
      <c r="E306" s="67">
        <v>0</v>
      </c>
      <c r="F306" s="70">
        <v>0</v>
      </c>
      <c r="G306" s="67">
        <v>79591</v>
      </c>
      <c r="H306" s="70">
        <v>1</v>
      </c>
      <c r="I306" s="69">
        <v>0</v>
      </c>
      <c r="J306" s="69">
        <v>0</v>
      </c>
      <c r="K306" s="69">
        <v>0</v>
      </c>
      <c r="L306" s="69">
        <v>0</v>
      </c>
      <c r="M306" s="69">
        <v>0</v>
      </c>
      <c r="N306" s="69">
        <v>0</v>
      </c>
      <c r="O306" s="69">
        <v>0</v>
      </c>
      <c r="P306" s="69">
        <v>0</v>
      </c>
      <c r="Q306" s="69">
        <v>0</v>
      </c>
      <c r="R306" s="69">
        <v>0</v>
      </c>
      <c r="S306" s="69">
        <v>0</v>
      </c>
      <c r="T306" s="69">
        <v>0</v>
      </c>
      <c r="U306" s="69">
        <v>0</v>
      </c>
      <c r="V306" s="69">
        <v>0</v>
      </c>
      <c r="W306" s="69">
        <v>0</v>
      </c>
    </row>
    <row r="307" spans="2:23">
      <c r="B307" s="67">
        <v>305</v>
      </c>
      <c r="C307" s="67" t="s">
        <v>627</v>
      </c>
      <c r="D307" s="67" t="s">
        <v>1615</v>
      </c>
      <c r="E307" s="67">
        <v>0</v>
      </c>
      <c r="F307" s="70">
        <v>0</v>
      </c>
      <c r="G307" s="67">
        <v>79591</v>
      </c>
      <c r="H307" s="70">
        <v>1</v>
      </c>
      <c r="I307" s="69">
        <v>0</v>
      </c>
      <c r="J307" s="69">
        <v>0</v>
      </c>
      <c r="K307" s="69">
        <v>0</v>
      </c>
      <c r="L307" s="69">
        <v>0</v>
      </c>
      <c r="M307" s="69">
        <v>0</v>
      </c>
      <c r="N307" s="69">
        <v>0</v>
      </c>
      <c r="O307" s="69">
        <v>0</v>
      </c>
      <c r="P307" s="69">
        <v>0</v>
      </c>
      <c r="Q307" s="69">
        <v>0</v>
      </c>
      <c r="R307" s="69">
        <v>0</v>
      </c>
      <c r="S307" s="69">
        <v>0</v>
      </c>
      <c r="T307" s="69">
        <v>0</v>
      </c>
      <c r="U307" s="69">
        <v>0</v>
      </c>
      <c r="V307" s="69">
        <v>0</v>
      </c>
      <c r="W307" s="69">
        <v>0</v>
      </c>
    </row>
    <row r="308" spans="2:23">
      <c r="B308" s="67">
        <v>306</v>
      </c>
      <c r="C308" s="67" t="s">
        <v>628</v>
      </c>
      <c r="D308" s="67" t="s">
        <v>1615</v>
      </c>
      <c r="E308" s="67">
        <v>0</v>
      </c>
      <c r="F308" s="70">
        <v>0</v>
      </c>
      <c r="G308" s="67">
        <v>79591</v>
      </c>
      <c r="H308" s="70">
        <v>1</v>
      </c>
      <c r="I308" s="69">
        <v>0</v>
      </c>
      <c r="J308" s="69">
        <v>0</v>
      </c>
      <c r="K308" s="69">
        <v>0</v>
      </c>
      <c r="L308" s="69">
        <v>0</v>
      </c>
      <c r="M308" s="69">
        <v>0</v>
      </c>
      <c r="N308" s="69">
        <v>0</v>
      </c>
      <c r="O308" s="69">
        <v>0</v>
      </c>
      <c r="P308" s="69">
        <v>0</v>
      </c>
      <c r="Q308" s="69">
        <v>0</v>
      </c>
      <c r="R308" s="69">
        <v>0</v>
      </c>
      <c r="S308" s="69">
        <v>0</v>
      </c>
      <c r="T308" s="69">
        <v>0</v>
      </c>
      <c r="U308" s="69">
        <v>0</v>
      </c>
      <c r="V308" s="69">
        <v>0</v>
      </c>
      <c r="W308" s="69">
        <v>0</v>
      </c>
    </row>
    <row r="309" spans="2:23">
      <c r="B309" s="67">
        <v>307</v>
      </c>
      <c r="C309" s="67" t="s">
        <v>629</v>
      </c>
      <c r="D309" s="67" t="s">
        <v>1615</v>
      </c>
      <c r="E309" s="67">
        <v>0</v>
      </c>
      <c r="F309" s="70">
        <v>0</v>
      </c>
      <c r="G309" s="67">
        <v>79591</v>
      </c>
      <c r="H309" s="70">
        <v>1</v>
      </c>
      <c r="I309" s="69">
        <v>0</v>
      </c>
      <c r="J309" s="69">
        <v>0</v>
      </c>
      <c r="K309" s="69">
        <v>0</v>
      </c>
      <c r="L309" s="69">
        <v>0</v>
      </c>
      <c r="M309" s="69">
        <v>0</v>
      </c>
      <c r="N309" s="69">
        <v>0</v>
      </c>
      <c r="O309" s="69">
        <v>0</v>
      </c>
      <c r="P309" s="69">
        <v>0</v>
      </c>
      <c r="Q309" s="69">
        <v>0</v>
      </c>
      <c r="R309" s="69">
        <v>0</v>
      </c>
      <c r="S309" s="69">
        <v>0</v>
      </c>
      <c r="T309" s="69">
        <v>0</v>
      </c>
      <c r="U309" s="69">
        <v>0</v>
      </c>
      <c r="V309" s="69">
        <v>0</v>
      </c>
      <c r="W309" s="69">
        <v>0</v>
      </c>
    </row>
    <row r="310" spans="2:23">
      <c r="B310" s="67">
        <v>308</v>
      </c>
      <c r="C310" s="67" t="s">
        <v>630</v>
      </c>
      <c r="D310" s="67" t="s">
        <v>1615</v>
      </c>
      <c r="E310" s="67">
        <v>0</v>
      </c>
      <c r="F310" s="70">
        <v>0</v>
      </c>
      <c r="G310" s="67">
        <v>79591</v>
      </c>
      <c r="H310" s="70">
        <v>1</v>
      </c>
      <c r="I310" s="69">
        <v>0</v>
      </c>
      <c r="J310" s="69">
        <v>0</v>
      </c>
      <c r="K310" s="69">
        <v>0</v>
      </c>
      <c r="L310" s="69">
        <v>0</v>
      </c>
      <c r="M310" s="69">
        <v>0</v>
      </c>
      <c r="N310" s="69">
        <v>0</v>
      </c>
      <c r="O310" s="69">
        <v>0</v>
      </c>
      <c r="P310" s="69">
        <v>0</v>
      </c>
      <c r="Q310" s="69">
        <v>0</v>
      </c>
      <c r="R310" s="69">
        <v>0</v>
      </c>
      <c r="S310" s="69">
        <v>0</v>
      </c>
      <c r="T310" s="69">
        <v>0</v>
      </c>
      <c r="U310" s="69">
        <v>0</v>
      </c>
      <c r="V310" s="69">
        <v>0</v>
      </c>
      <c r="W310" s="69">
        <v>0</v>
      </c>
    </row>
    <row r="311" spans="2:23">
      <c r="B311" s="67">
        <v>309</v>
      </c>
      <c r="C311" s="67" t="s">
        <v>631</v>
      </c>
      <c r="D311" s="67" t="s">
        <v>1615</v>
      </c>
      <c r="E311" s="67">
        <v>0</v>
      </c>
      <c r="F311" s="70">
        <v>0</v>
      </c>
      <c r="G311" s="67">
        <v>79591</v>
      </c>
      <c r="H311" s="70">
        <v>1</v>
      </c>
      <c r="I311" s="69">
        <v>0</v>
      </c>
      <c r="J311" s="69">
        <v>0</v>
      </c>
      <c r="K311" s="69">
        <v>0</v>
      </c>
      <c r="L311" s="69">
        <v>0</v>
      </c>
      <c r="M311" s="69">
        <v>0</v>
      </c>
      <c r="N311" s="69">
        <v>0</v>
      </c>
      <c r="O311" s="69">
        <v>0</v>
      </c>
      <c r="P311" s="69">
        <v>0</v>
      </c>
      <c r="Q311" s="69">
        <v>0</v>
      </c>
      <c r="R311" s="69">
        <v>0</v>
      </c>
      <c r="S311" s="69">
        <v>0</v>
      </c>
      <c r="T311" s="69">
        <v>0</v>
      </c>
      <c r="U311" s="69">
        <v>0</v>
      </c>
      <c r="V311" s="69">
        <v>0</v>
      </c>
      <c r="W311" s="69">
        <v>0</v>
      </c>
    </row>
    <row r="312" spans="2:23">
      <c r="B312" s="67">
        <v>310</v>
      </c>
      <c r="C312" s="67" t="s">
        <v>632</v>
      </c>
      <c r="D312" s="67" t="s">
        <v>1615</v>
      </c>
      <c r="E312" s="67">
        <v>0</v>
      </c>
      <c r="F312" s="70">
        <v>0</v>
      </c>
      <c r="G312" s="67">
        <v>74207</v>
      </c>
      <c r="H312" s="70">
        <v>0.93235416064630405</v>
      </c>
      <c r="I312" s="69">
        <v>0</v>
      </c>
      <c r="J312" s="69">
        <v>0</v>
      </c>
      <c r="K312" s="69">
        <v>0</v>
      </c>
      <c r="L312" s="69">
        <v>0</v>
      </c>
      <c r="M312" s="69">
        <v>0</v>
      </c>
      <c r="N312" s="69">
        <v>0</v>
      </c>
      <c r="O312" s="69">
        <v>0</v>
      </c>
      <c r="P312" s="69">
        <v>0</v>
      </c>
      <c r="Q312" s="69">
        <v>0</v>
      </c>
      <c r="R312" s="69">
        <v>1</v>
      </c>
      <c r="S312" s="69">
        <v>1</v>
      </c>
      <c r="T312" s="69">
        <v>2</v>
      </c>
      <c r="U312" s="69">
        <v>9</v>
      </c>
      <c r="V312" s="69">
        <v>9.6267165885590103E-2</v>
      </c>
      <c r="W312" s="69">
        <v>0.41047964820188798</v>
      </c>
    </row>
    <row r="313" spans="2:23">
      <c r="B313" s="67">
        <v>311</v>
      </c>
      <c r="C313" s="67" t="s">
        <v>633</v>
      </c>
      <c r="D313" s="67" t="s">
        <v>1615</v>
      </c>
      <c r="E313" s="67">
        <v>0</v>
      </c>
      <c r="F313" s="70">
        <v>0</v>
      </c>
      <c r="G313" s="67">
        <v>72893</v>
      </c>
      <c r="H313" s="70">
        <v>0.91584475631666895</v>
      </c>
      <c r="I313" s="69">
        <v>0</v>
      </c>
      <c r="J313" s="69">
        <v>0</v>
      </c>
      <c r="K313" s="69">
        <v>0</v>
      </c>
      <c r="L313" s="69">
        <v>0</v>
      </c>
      <c r="M313" s="69">
        <v>0</v>
      </c>
      <c r="N313" s="69">
        <v>0</v>
      </c>
      <c r="O313" s="69">
        <v>0</v>
      </c>
      <c r="P313" s="69">
        <v>0</v>
      </c>
      <c r="Q313" s="69">
        <v>0</v>
      </c>
      <c r="R313" s="69">
        <v>1</v>
      </c>
      <c r="S313" s="69">
        <v>2</v>
      </c>
      <c r="T313" s="69">
        <v>2</v>
      </c>
      <c r="U313" s="69">
        <v>9</v>
      </c>
      <c r="V313" s="69">
        <v>0.122363081252905</v>
      </c>
      <c r="W313" s="69">
        <v>0.46806960627894401</v>
      </c>
    </row>
    <row r="314" spans="2:23">
      <c r="B314" s="67">
        <v>312</v>
      </c>
      <c r="C314" s="67" t="s">
        <v>634</v>
      </c>
      <c r="D314" s="67" t="s">
        <v>1615</v>
      </c>
      <c r="E314" s="67">
        <v>0</v>
      </c>
      <c r="F314" s="70">
        <v>0</v>
      </c>
      <c r="G314" s="67">
        <v>72228</v>
      </c>
      <c r="H314" s="70">
        <v>0.90748954027465401</v>
      </c>
      <c r="I314" s="69">
        <v>0</v>
      </c>
      <c r="J314" s="69">
        <v>0</v>
      </c>
      <c r="K314" s="69">
        <v>0</v>
      </c>
      <c r="L314" s="69">
        <v>0</v>
      </c>
      <c r="M314" s="69">
        <v>0</v>
      </c>
      <c r="N314" s="69">
        <v>0</v>
      </c>
      <c r="O314" s="69">
        <v>0</v>
      </c>
      <c r="P314" s="69">
        <v>0</v>
      </c>
      <c r="Q314" s="69">
        <v>0</v>
      </c>
      <c r="R314" s="69">
        <v>1</v>
      </c>
      <c r="S314" s="69">
        <v>2</v>
      </c>
      <c r="T314" s="69">
        <v>2</v>
      </c>
      <c r="U314" s="69">
        <v>9</v>
      </c>
      <c r="V314" s="69">
        <v>0.13527911447274199</v>
      </c>
      <c r="W314" s="69">
        <v>0.49264536626005101</v>
      </c>
    </row>
    <row r="315" spans="2:23">
      <c r="B315" s="67">
        <v>313</v>
      </c>
      <c r="C315" s="67" t="s">
        <v>635</v>
      </c>
      <c r="D315" s="67" t="s">
        <v>1615</v>
      </c>
      <c r="E315" s="67">
        <v>0</v>
      </c>
      <c r="F315" s="70">
        <v>0</v>
      </c>
      <c r="G315" s="67">
        <v>75376</v>
      </c>
      <c r="H315" s="70">
        <v>0.94704175095174103</v>
      </c>
      <c r="I315" s="69">
        <v>0</v>
      </c>
      <c r="J315" s="69">
        <v>0</v>
      </c>
      <c r="K315" s="69">
        <v>0</v>
      </c>
      <c r="L315" s="69">
        <v>0</v>
      </c>
      <c r="M315" s="69">
        <v>0</v>
      </c>
      <c r="N315" s="69">
        <v>0</v>
      </c>
      <c r="O315" s="69">
        <v>0</v>
      </c>
      <c r="P315" s="69">
        <v>0</v>
      </c>
      <c r="Q315" s="69">
        <v>0</v>
      </c>
      <c r="R315" s="69">
        <v>1</v>
      </c>
      <c r="S315" s="69">
        <v>1</v>
      </c>
      <c r="T315" s="69">
        <v>2</v>
      </c>
      <c r="U315" s="69">
        <v>8</v>
      </c>
      <c r="V315" s="69">
        <v>7.1842293726677595E-2</v>
      </c>
      <c r="W315" s="69">
        <v>0.34339395601429801</v>
      </c>
    </row>
    <row r="316" spans="2:23">
      <c r="B316" s="67">
        <v>314</v>
      </c>
      <c r="C316" s="67" t="s">
        <v>636</v>
      </c>
      <c r="D316" s="67" t="s">
        <v>1615</v>
      </c>
      <c r="E316" s="67">
        <v>0</v>
      </c>
      <c r="F316" s="70">
        <v>0</v>
      </c>
      <c r="G316" s="67">
        <v>74939</v>
      </c>
      <c r="H316" s="70">
        <v>0.94155118040984498</v>
      </c>
      <c r="I316" s="69">
        <v>0</v>
      </c>
      <c r="J316" s="69">
        <v>0</v>
      </c>
      <c r="K316" s="69">
        <v>0</v>
      </c>
      <c r="L316" s="69">
        <v>0</v>
      </c>
      <c r="M316" s="69">
        <v>0</v>
      </c>
      <c r="N316" s="69">
        <v>0</v>
      </c>
      <c r="O316" s="69">
        <v>0</v>
      </c>
      <c r="P316" s="69">
        <v>0</v>
      </c>
      <c r="Q316" s="69">
        <v>0</v>
      </c>
      <c r="R316" s="69">
        <v>1</v>
      </c>
      <c r="S316" s="69">
        <v>1</v>
      </c>
      <c r="T316" s="69">
        <v>2</v>
      </c>
      <c r="U316" s="69">
        <v>9</v>
      </c>
      <c r="V316" s="69">
        <v>8.0762900327926504E-2</v>
      </c>
      <c r="W316" s="69">
        <v>0.36865597172605802</v>
      </c>
    </row>
    <row r="317" spans="2:23">
      <c r="B317" s="67">
        <v>315</v>
      </c>
      <c r="C317" s="67" t="s">
        <v>637</v>
      </c>
      <c r="D317" s="67" t="s">
        <v>1615</v>
      </c>
      <c r="E317" s="67">
        <v>0</v>
      </c>
      <c r="F317" s="70">
        <v>0</v>
      </c>
      <c r="G317" s="67">
        <v>78974</v>
      </c>
      <c r="H317" s="70">
        <v>0.99224786722116798</v>
      </c>
      <c r="I317" s="69">
        <v>0</v>
      </c>
      <c r="J317" s="69">
        <v>0</v>
      </c>
      <c r="K317" s="69">
        <v>0</v>
      </c>
      <c r="L317" s="69">
        <v>0</v>
      </c>
      <c r="M317" s="69">
        <v>0</v>
      </c>
      <c r="N317" s="69">
        <v>0</v>
      </c>
      <c r="O317" s="69">
        <v>0</v>
      </c>
      <c r="P317" s="69">
        <v>0</v>
      </c>
      <c r="Q317" s="69">
        <v>0</v>
      </c>
      <c r="R317" s="69">
        <v>0</v>
      </c>
      <c r="S317" s="69">
        <v>0</v>
      </c>
      <c r="T317" s="69">
        <v>0</v>
      </c>
      <c r="U317" s="69">
        <v>3</v>
      </c>
      <c r="V317" s="69">
        <v>7.9531605332261203E-3</v>
      </c>
      <c r="W317" s="69">
        <v>9.1198663630845597E-2</v>
      </c>
    </row>
    <row r="318" spans="2:23">
      <c r="B318" s="67">
        <v>316</v>
      </c>
      <c r="C318" s="67" t="s">
        <v>638</v>
      </c>
      <c r="D318" s="67" t="s">
        <v>1615</v>
      </c>
      <c r="E318" s="67">
        <v>0</v>
      </c>
      <c r="F318" s="70">
        <v>0</v>
      </c>
      <c r="G318" s="67">
        <v>78783</v>
      </c>
      <c r="H318" s="70">
        <v>0.98984809840308596</v>
      </c>
      <c r="I318" s="69">
        <v>0</v>
      </c>
      <c r="J318" s="69">
        <v>0</v>
      </c>
      <c r="K318" s="69">
        <v>0</v>
      </c>
      <c r="L318" s="69">
        <v>0</v>
      </c>
      <c r="M318" s="69">
        <v>0</v>
      </c>
      <c r="N318" s="69">
        <v>0</v>
      </c>
      <c r="O318" s="69">
        <v>0</v>
      </c>
      <c r="P318" s="69">
        <v>0</v>
      </c>
      <c r="Q318" s="69">
        <v>0</v>
      </c>
      <c r="R318" s="69">
        <v>0</v>
      </c>
      <c r="S318" s="69">
        <v>0</v>
      </c>
      <c r="T318" s="69">
        <v>1</v>
      </c>
      <c r="U318" s="69">
        <v>3</v>
      </c>
      <c r="V318" s="69">
        <v>1.0403186289907201E-2</v>
      </c>
      <c r="W318" s="69">
        <v>0.104032657566416</v>
      </c>
    </row>
    <row r="319" spans="2:23">
      <c r="B319" s="67">
        <v>317</v>
      </c>
      <c r="C319" s="67" t="s">
        <v>639</v>
      </c>
      <c r="D319" s="67" t="s">
        <v>1615</v>
      </c>
      <c r="E319" s="67">
        <v>0</v>
      </c>
      <c r="F319" s="70">
        <v>0</v>
      </c>
      <c r="G319" s="67">
        <v>78649</v>
      </c>
      <c r="H319" s="70">
        <v>0.988164490960033</v>
      </c>
      <c r="I319" s="69">
        <v>0</v>
      </c>
      <c r="J319" s="69">
        <v>0</v>
      </c>
      <c r="K319" s="69">
        <v>0</v>
      </c>
      <c r="L319" s="69">
        <v>0</v>
      </c>
      <c r="M319" s="69">
        <v>0</v>
      </c>
      <c r="N319" s="69">
        <v>0</v>
      </c>
      <c r="O319" s="69">
        <v>0</v>
      </c>
      <c r="P319" s="69">
        <v>0</v>
      </c>
      <c r="Q319" s="69">
        <v>0</v>
      </c>
      <c r="R319" s="69">
        <v>0</v>
      </c>
      <c r="S319" s="69">
        <v>0</v>
      </c>
      <c r="T319" s="69">
        <v>1</v>
      </c>
      <c r="U319" s="69">
        <v>3</v>
      </c>
      <c r="V319" s="69">
        <v>1.20993579676094E-2</v>
      </c>
      <c r="W319" s="69">
        <v>0.111942287548722</v>
      </c>
    </row>
    <row r="320" spans="2:23">
      <c r="B320" s="67">
        <v>318</v>
      </c>
      <c r="C320" s="67" t="s">
        <v>640</v>
      </c>
      <c r="D320" s="67" t="s">
        <v>1615</v>
      </c>
      <c r="E320" s="67">
        <v>0</v>
      </c>
      <c r="F320" s="70">
        <v>0</v>
      </c>
      <c r="G320" s="67">
        <v>79043</v>
      </c>
      <c r="H320" s="70">
        <v>0.99311479941199399</v>
      </c>
      <c r="I320" s="69">
        <v>0</v>
      </c>
      <c r="J320" s="69">
        <v>0</v>
      </c>
      <c r="K320" s="69">
        <v>0</v>
      </c>
      <c r="L320" s="69">
        <v>0</v>
      </c>
      <c r="M320" s="69">
        <v>0</v>
      </c>
      <c r="N320" s="69">
        <v>0</v>
      </c>
      <c r="O320" s="69">
        <v>0</v>
      </c>
      <c r="P320" s="69">
        <v>0</v>
      </c>
      <c r="Q320" s="69">
        <v>0</v>
      </c>
      <c r="R320" s="69">
        <v>0</v>
      </c>
      <c r="S320" s="69">
        <v>0</v>
      </c>
      <c r="T320" s="69">
        <v>0</v>
      </c>
      <c r="U320" s="69">
        <v>3</v>
      </c>
      <c r="V320" s="69">
        <v>7.03597140380194E-3</v>
      </c>
      <c r="W320" s="69">
        <v>8.5517416332677496E-2</v>
      </c>
    </row>
    <row r="321" spans="2:23">
      <c r="B321" s="67">
        <v>319</v>
      </c>
      <c r="C321" s="67" t="s">
        <v>641</v>
      </c>
      <c r="D321" s="67" t="s">
        <v>1615</v>
      </c>
      <c r="E321" s="67">
        <v>0</v>
      </c>
      <c r="F321" s="70">
        <v>0</v>
      </c>
      <c r="G321" s="67">
        <v>79025</v>
      </c>
      <c r="H321" s="70">
        <v>0.99288864318829995</v>
      </c>
      <c r="I321" s="69">
        <v>0</v>
      </c>
      <c r="J321" s="69">
        <v>0</v>
      </c>
      <c r="K321" s="69">
        <v>0</v>
      </c>
      <c r="L321" s="69">
        <v>0</v>
      </c>
      <c r="M321" s="69">
        <v>0</v>
      </c>
      <c r="N321" s="69">
        <v>0</v>
      </c>
      <c r="O321" s="69">
        <v>0</v>
      </c>
      <c r="P321" s="69">
        <v>0</v>
      </c>
      <c r="Q321" s="69">
        <v>0</v>
      </c>
      <c r="R321" s="69">
        <v>0</v>
      </c>
      <c r="S321" s="69">
        <v>0</v>
      </c>
      <c r="T321" s="69">
        <v>0</v>
      </c>
      <c r="U321" s="69">
        <v>3</v>
      </c>
      <c r="V321" s="69">
        <v>7.2872560967948601E-3</v>
      </c>
      <c r="W321" s="69">
        <v>8.7242046419421002E-2</v>
      </c>
    </row>
    <row r="322" spans="2:23">
      <c r="B322" s="67">
        <v>320</v>
      </c>
      <c r="C322" s="67" t="s">
        <v>642</v>
      </c>
      <c r="D322" s="67" t="s">
        <v>1615</v>
      </c>
      <c r="E322" s="67">
        <v>0</v>
      </c>
      <c r="F322" s="70">
        <v>0</v>
      </c>
      <c r="G322" s="67">
        <v>72608</v>
      </c>
      <c r="H322" s="70">
        <v>0.91226394944152001</v>
      </c>
      <c r="I322" s="69">
        <v>0</v>
      </c>
      <c r="J322" s="69">
        <v>0</v>
      </c>
      <c r="K322" s="69">
        <v>0</v>
      </c>
      <c r="L322" s="69">
        <v>0</v>
      </c>
      <c r="M322" s="69">
        <v>0</v>
      </c>
      <c r="N322" s="69">
        <v>0</v>
      </c>
      <c r="O322" s="69">
        <v>0</v>
      </c>
      <c r="P322" s="69">
        <v>0</v>
      </c>
      <c r="Q322" s="69">
        <v>0</v>
      </c>
      <c r="R322" s="69">
        <v>1</v>
      </c>
      <c r="S322" s="69">
        <v>1</v>
      </c>
      <c r="T322" s="69">
        <v>2</v>
      </c>
      <c r="U322" s="69">
        <v>5</v>
      </c>
      <c r="V322" s="69">
        <v>0.10962294731816399</v>
      </c>
      <c r="W322" s="69">
        <v>0.390497438643645</v>
      </c>
    </row>
    <row r="323" spans="2:23">
      <c r="B323" s="67">
        <v>321</v>
      </c>
      <c r="C323" s="67" t="s">
        <v>643</v>
      </c>
      <c r="D323" s="67" t="s">
        <v>1615</v>
      </c>
      <c r="E323" s="67">
        <v>0</v>
      </c>
      <c r="F323" s="70">
        <v>0</v>
      </c>
      <c r="G323" s="67">
        <v>69939</v>
      </c>
      <c r="H323" s="70">
        <v>0.87873000716161398</v>
      </c>
      <c r="I323" s="69">
        <v>0</v>
      </c>
      <c r="J323" s="69">
        <v>0</v>
      </c>
      <c r="K323" s="69">
        <v>0</v>
      </c>
      <c r="L323" s="69">
        <v>0</v>
      </c>
      <c r="M323" s="69">
        <v>0</v>
      </c>
      <c r="N323" s="69">
        <v>0</v>
      </c>
      <c r="O323" s="69">
        <v>0</v>
      </c>
      <c r="P323" s="69">
        <v>0</v>
      </c>
      <c r="Q323" s="69">
        <v>1</v>
      </c>
      <c r="R323" s="69">
        <v>1</v>
      </c>
      <c r="S323" s="69">
        <v>2</v>
      </c>
      <c r="T323" s="69">
        <v>2</v>
      </c>
      <c r="U323" s="69">
        <v>5</v>
      </c>
      <c r="V323" s="69">
        <v>0.155381889912176</v>
      </c>
      <c r="W323" s="69">
        <v>0.46699581172647903</v>
      </c>
    </row>
    <row r="324" spans="2:23">
      <c r="B324" s="67">
        <v>322</v>
      </c>
      <c r="C324" s="67" t="s">
        <v>644</v>
      </c>
      <c r="D324" s="67" t="s">
        <v>1615</v>
      </c>
      <c r="E324" s="67">
        <v>0</v>
      </c>
      <c r="F324" s="70">
        <v>0</v>
      </c>
      <c r="G324" s="67">
        <v>68492</v>
      </c>
      <c r="H324" s="70">
        <v>0.86054955962357504</v>
      </c>
      <c r="I324" s="69">
        <v>0</v>
      </c>
      <c r="J324" s="69">
        <v>0</v>
      </c>
      <c r="K324" s="69">
        <v>0</v>
      </c>
      <c r="L324" s="69">
        <v>0</v>
      </c>
      <c r="M324" s="69">
        <v>0</v>
      </c>
      <c r="N324" s="69">
        <v>0</v>
      </c>
      <c r="O324" s="69">
        <v>0</v>
      </c>
      <c r="P324" s="69">
        <v>0</v>
      </c>
      <c r="Q324" s="69">
        <v>1</v>
      </c>
      <c r="R324" s="69">
        <v>1</v>
      </c>
      <c r="S324" s="69">
        <v>2</v>
      </c>
      <c r="T324" s="69">
        <v>2</v>
      </c>
      <c r="U324" s="69">
        <v>5</v>
      </c>
      <c r="V324" s="69">
        <v>0.182407558643565</v>
      </c>
      <c r="W324" s="69">
        <v>0.50854993002725801</v>
      </c>
    </row>
    <row r="325" spans="2:23">
      <c r="B325" s="67">
        <v>323</v>
      </c>
      <c r="C325" s="67" t="s">
        <v>645</v>
      </c>
      <c r="D325" s="67" t="s">
        <v>1615</v>
      </c>
      <c r="E325" s="67">
        <v>0</v>
      </c>
      <c r="F325" s="70">
        <v>0</v>
      </c>
      <c r="G325" s="67">
        <v>75394</v>
      </c>
      <c r="H325" s="70">
        <v>0.94726790717543397</v>
      </c>
      <c r="I325" s="69">
        <v>0</v>
      </c>
      <c r="J325" s="69">
        <v>0</v>
      </c>
      <c r="K325" s="69">
        <v>0</v>
      </c>
      <c r="L325" s="69">
        <v>0</v>
      </c>
      <c r="M325" s="69">
        <v>0</v>
      </c>
      <c r="N325" s="69">
        <v>0</v>
      </c>
      <c r="O325" s="69">
        <v>0</v>
      </c>
      <c r="P325" s="69">
        <v>0</v>
      </c>
      <c r="Q325" s="69">
        <v>0</v>
      </c>
      <c r="R325" s="69">
        <v>1</v>
      </c>
      <c r="S325" s="69">
        <v>1</v>
      </c>
      <c r="T325" s="69">
        <v>1</v>
      </c>
      <c r="U325" s="69">
        <v>4</v>
      </c>
      <c r="V325" s="69">
        <v>6.3311178399567805E-2</v>
      </c>
      <c r="W325" s="69">
        <v>0.29178075535870301</v>
      </c>
    </row>
    <row r="326" spans="2:23">
      <c r="B326" s="67">
        <v>324</v>
      </c>
      <c r="C326" s="67" t="s">
        <v>646</v>
      </c>
      <c r="D326" s="67" t="s">
        <v>1615</v>
      </c>
      <c r="E326" s="67">
        <v>0</v>
      </c>
      <c r="F326" s="70">
        <v>0</v>
      </c>
      <c r="G326" s="67">
        <v>74382</v>
      </c>
      <c r="H326" s="70">
        <v>0.93455290170999195</v>
      </c>
      <c r="I326" s="69">
        <v>0</v>
      </c>
      <c r="J326" s="69">
        <v>0</v>
      </c>
      <c r="K326" s="69">
        <v>0</v>
      </c>
      <c r="L326" s="69">
        <v>0</v>
      </c>
      <c r="M326" s="69">
        <v>0</v>
      </c>
      <c r="N326" s="69">
        <v>0</v>
      </c>
      <c r="O326" s="69">
        <v>0</v>
      </c>
      <c r="P326" s="69">
        <v>0</v>
      </c>
      <c r="Q326" s="69">
        <v>0</v>
      </c>
      <c r="R326" s="69">
        <v>1</v>
      </c>
      <c r="S326" s="69">
        <v>1</v>
      </c>
      <c r="T326" s="69">
        <v>2</v>
      </c>
      <c r="U326" s="69">
        <v>4</v>
      </c>
      <c r="V326" s="69">
        <v>8.0398537523086802E-2</v>
      </c>
      <c r="W326" s="69">
        <v>0.33286554231375298</v>
      </c>
    </row>
    <row r="327" spans="2:23">
      <c r="B327" s="67">
        <v>325</v>
      </c>
      <c r="C327" s="67" t="s">
        <v>647</v>
      </c>
      <c r="D327" s="67" t="s">
        <v>1615</v>
      </c>
      <c r="E327" s="67">
        <v>0</v>
      </c>
      <c r="F327" s="70">
        <v>0</v>
      </c>
      <c r="G327" s="67">
        <v>79591</v>
      </c>
      <c r="H327" s="70">
        <v>1</v>
      </c>
      <c r="I327" s="69">
        <v>0</v>
      </c>
      <c r="J327" s="69">
        <v>0</v>
      </c>
      <c r="K327" s="69">
        <v>0</v>
      </c>
      <c r="L327" s="69">
        <v>0</v>
      </c>
      <c r="M327" s="69">
        <v>0</v>
      </c>
      <c r="N327" s="69">
        <v>0</v>
      </c>
      <c r="O327" s="69">
        <v>0</v>
      </c>
      <c r="P327" s="69">
        <v>0</v>
      </c>
      <c r="Q327" s="69">
        <v>0</v>
      </c>
      <c r="R327" s="69">
        <v>0</v>
      </c>
      <c r="S327" s="69">
        <v>0</v>
      </c>
      <c r="T327" s="69">
        <v>0</v>
      </c>
      <c r="U327" s="69">
        <v>0</v>
      </c>
      <c r="V327" s="69">
        <v>0</v>
      </c>
      <c r="W327" s="69">
        <v>0</v>
      </c>
    </row>
    <row r="328" spans="2:23">
      <c r="B328" s="67">
        <v>326</v>
      </c>
      <c r="C328" s="67" t="s">
        <v>648</v>
      </c>
      <c r="D328" s="67" t="s">
        <v>1615</v>
      </c>
      <c r="E328" s="67">
        <v>0</v>
      </c>
      <c r="F328" s="70">
        <v>0</v>
      </c>
      <c r="G328" s="67">
        <v>79591</v>
      </c>
      <c r="H328" s="70">
        <v>1</v>
      </c>
      <c r="I328" s="69">
        <v>0</v>
      </c>
      <c r="J328" s="69">
        <v>0</v>
      </c>
      <c r="K328" s="69">
        <v>0</v>
      </c>
      <c r="L328" s="69">
        <v>0</v>
      </c>
      <c r="M328" s="69">
        <v>0</v>
      </c>
      <c r="N328" s="69">
        <v>0</v>
      </c>
      <c r="O328" s="69">
        <v>0</v>
      </c>
      <c r="P328" s="69">
        <v>0</v>
      </c>
      <c r="Q328" s="69">
        <v>0</v>
      </c>
      <c r="R328" s="69">
        <v>0</v>
      </c>
      <c r="S328" s="69">
        <v>0</v>
      </c>
      <c r="T328" s="69">
        <v>0</v>
      </c>
      <c r="U328" s="69">
        <v>0</v>
      </c>
      <c r="V328" s="69">
        <v>0</v>
      </c>
      <c r="W328" s="69">
        <v>0</v>
      </c>
    </row>
    <row r="329" spans="2:23">
      <c r="B329" s="67">
        <v>327</v>
      </c>
      <c r="C329" s="67" t="s">
        <v>649</v>
      </c>
      <c r="D329" s="67" t="s">
        <v>1615</v>
      </c>
      <c r="E329" s="67">
        <v>0</v>
      </c>
      <c r="F329" s="70">
        <v>0</v>
      </c>
      <c r="G329" s="67">
        <v>79591</v>
      </c>
      <c r="H329" s="70">
        <v>1</v>
      </c>
      <c r="I329" s="69">
        <v>0</v>
      </c>
      <c r="J329" s="69">
        <v>0</v>
      </c>
      <c r="K329" s="69">
        <v>0</v>
      </c>
      <c r="L329" s="69">
        <v>0</v>
      </c>
      <c r="M329" s="69">
        <v>0</v>
      </c>
      <c r="N329" s="69">
        <v>0</v>
      </c>
      <c r="O329" s="69">
        <v>0</v>
      </c>
      <c r="P329" s="69">
        <v>0</v>
      </c>
      <c r="Q329" s="69">
        <v>0</v>
      </c>
      <c r="R329" s="69">
        <v>0</v>
      </c>
      <c r="S329" s="69">
        <v>0</v>
      </c>
      <c r="T329" s="69">
        <v>0</v>
      </c>
      <c r="U329" s="69">
        <v>0</v>
      </c>
      <c r="V329" s="69">
        <v>0</v>
      </c>
      <c r="W329" s="69">
        <v>0</v>
      </c>
    </row>
    <row r="330" spans="2:23">
      <c r="B330" s="67">
        <v>328</v>
      </c>
      <c r="C330" s="67" t="s">
        <v>650</v>
      </c>
      <c r="D330" s="67" t="s">
        <v>1615</v>
      </c>
      <c r="E330" s="67">
        <v>0</v>
      </c>
      <c r="F330" s="70">
        <v>0</v>
      </c>
      <c r="G330" s="67">
        <v>79591</v>
      </c>
      <c r="H330" s="70">
        <v>1</v>
      </c>
      <c r="I330" s="69">
        <v>0</v>
      </c>
      <c r="J330" s="69">
        <v>0</v>
      </c>
      <c r="K330" s="69">
        <v>0</v>
      </c>
      <c r="L330" s="69">
        <v>0</v>
      </c>
      <c r="M330" s="69">
        <v>0</v>
      </c>
      <c r="N330" s="69">
        <v>0</v>
      </c>
      <c r="O330" s="69">
        <v>0</v>
      </c>
      <c r="P330" s="69">
        <v>0</v>
      </c>
      <c r="Q330" s="69">
        <v>0</v>
      </c>
      <c r="R330" s="69">
        <v>0</v>
      </c>
      <c r="S330" s="69">
        <v>0</v>
      </c>
      <c r="T330" s="69">
        <v>0</v>
      </c>
      <c r="U330" s="69">
        <v>0</v>
      </c>
      <c r="V330" s="69">
        <v>0</v>
      </c>
      <c r="W330" s="69">
        <v>0</v>
      </c>
    </row>
    <row r="331" spans="2:23">
      <c r="B331" s="67">
        <v>329</v>
      </c>
      <c r="C331" s="67" t="s">
        <v>651</v>
      </c>
      <c r="D331" s="67" t="s">
        <v>1615</v>
      </c>
      <c r="E331" s="67">
        <v>0</v>
      </c>
      <c r="F331" s="70">
        <v>0</v>
      </c>
      <c r="G331" s="67">
        <v>79591</v>
      </c>
      <c r="H331" s="70">
        <v>1</v>
      </c>
      <c r="I331" s="69">
        <v>0</v>
      </c>
      <c r="J331" s="69">
        <v>0</v>
      </c>
      <c r="K331" s="69">
        <v>0</v>
      </c>
      <c r="L331" s="69">
        <v>0</v>
      </c>
      <c r="M331" s="69">
        <v>0</v>
      </c>
      <c r="N331" s="69">
        <v>0</v>
      </c>
      <c r="O331" s="69">
        <v>0</v>
      </c>
      <c r="P331" s="69">
        <v>0</v>
      </c>
      <c r="Q331" s="69">
        <v>0</v>
      </c>
      <c r="R331" s="69">
        <v>0</v>
      </c>
      <c r="S331" s="69">
        <v>0</v>
      </c>
      <c r="T331" s="69">
        <v>0</v>
      </c>
      <c r="U331" s="69">
        <v>0</v>
      </c>
      <c r="V331" s="69">
        <v>0</v>
      </c>
      <c r="W331" s="69">
        <v>0</v>
      </c>
    </row>
    <row r="332" spans="2:23">
      <c r="B332" s="67">
        <v>330</v>
      </c>
      <c r="C332" s="67" t="s">
        <v>652</v>
      </c>
      <c r="D332" s="67" t="s">
        <v>1615</v>
      </c>
      <c r="E332" s="67">
        <v>0</v>
      </c>
      <c r="F332" s="70">
        <v>0</v>
      </c>
      <c r="G332" s="67">
        <v>66972</v>
      </c>
      <c r="H332" s="70">
        <v>0.84145192295611304</v>
      </c>
      <c r="I332" s="69">
        <v>0</v>
      </c>
      <c r="J332" s="69">
        <v>0</v>
      </c>
      <c r="K332" s="69">
        <v>0</v>
      </c>
      <c r="L332" s="69">
        <v>0</v>
      </c>
      <c r="M332" s="69">
        <v>0</v>
      </c>
      <c r="N332" s="69">
        <v>0</v>
      </c>
      <c r="O332" s="69">
        <v>0</v>
      </c>
      <c r="P332" s="69">
        <v>0</v>
      </c>
      <c r="Q332" s="69">
        <v>1</v>
      </c>
      <c r="R332" s="69">
        <v>1</v>
      </c>
      <c r="S332" s="69">
        <v>2</v>
      </c>
      <c r="T332" s="69">
        <v>3</v>
      </c>
      <c r="U332" s="69">
        <v>8</v>
      </c>
      <c r="V332" s="69">
        <v>0.212574286037366</v>
      </c>
      <c r="W332" s="69">
        <v>0.56898142542342001</v>
      </c>
    </row>
    <row r="333" spans="2:23">
      <c r="B333" s="67">
        <v>331</v>
      </c>
      <c r="C333" s="67" t="s">
        <v>653</v>
      </c>
      <c r="D333" s="67" t="s">
        <v>1615</v>
      </c>
      <c r="E333" s="67">
        <v>0</v>
      </c>
      <c r="F333" s="70">
        <v>0</v>
      </c>
      <c r="G333" s="67">
        <v>61979</v>
      </c>
      <c r="H333" s="70">
        <v>0.77871869935042903</v>
      </c>
      <c r="I333" s="69">
        <v>0</v>
      </c>
      <c r="J333" s="69">
        <v>0</v>
      </c>
      <c r="K333" s="69">
        <v>0</v>
      </c>
      <c r="L333" s="69">
        <v>0</v>
      </c>
      <c r="M333" s="69">
        <v>0</v>
      </c>
      <c r="N333" s="69">
        <v>0</v>
      </c>
      <c r="O333" s="69">
        <v>0</v>
      </c>
      <c r="P333" s="69">
        <v>0</v>
      </c>
      <c r="Q333" s="69">
        <v>1</v>
      </c>
      <c r="R333" s="69">
        <v>2</v>
      </c>
      <c r="S333" s="69">
        <v>3</v>
      </c>
      <c r="T333" s="69">
        <v>3</v>
      </c>
      <c r="U333" s="69">
        <v>11</v>
      </c>
      <c r="V333" s="69">
        <v>0.33579173524644701</v>
      </c>
      <c r="W333" s="69">
        <v>0.762083874442261</v>
      </c>
    </row>
    <row r="334" spans="2:23">
      <c r="B334" s="67">
        <v>332</v>
      </c>
      <c r="C334" s="67" t="s">
        <v>654</v>
      </c>
      <c r="D334" s="67" t="s">
        <v>1615</v>
      </c>
      <c r="E334" s="67">
        <v>0</v>
      </c>
      <c r="F334" s="70">
        <v>0</v>
      </c>
      <c r="G334" s="67">
        <v>56484</v>
      </c>
      <c r="H334" s="70">
        <v>0.70967822995062302</v>
      </c>
      <c r="I334" s="69">
        <v>0</v>
      </c>
      <c r="J334" s="69">
        <v>0</v>
      </c>
      <c r="K334" s="69">
        <v>0</v>
      </c>
      <c r="L334" s="69">
        <v>0</v>
      </c>
      <c r="M334" s="69">
        <v>0</v>
      </c>
      <c r="N334" s="69">
        <v>0</v>
      </c>
      <c r="O334" s="69">
        <v>0</v>
      </c>
      <c r="P334" s="69">
        <v>1</v>
      </c>
      <c r="Q334" s="69">
        <v>2</v>
      </c>
      <c r="R334" s="69">
        <v>3</v>
      </c>
      <c r="S334" s="69">
        <v>4</v>
      </c>
      <c r="T334" s="69">
        <v>4</v>
      </c>
      <c r="U334" s="69">
        <v>11</v>
      </c>
      <c r="V334" s="69">
        <v>0.50251912904725404</v>
      </c>
      <c r="W334" s="69">
        <v>0.98550395938289803</v>
      </c>
    </row>
    <row r="335" spans="2:23">
      <c r="B335" s="67">
        <v>333</v>
      </c>
      <c r="C335" s="67" t="s">
        <v>655</v>
      </c>
      <c r="D335" s="67" t="s">
        <v>1615</v>
      </c>
      <c r="E335" s="67">
        <v>0</v>
      </c>
      <c r="F335" s="70">
        <v>0</v>
      </c>
      <c r="G335" s="67">
        <v>75251</v>
      </c>
      <c r="H335" s="70">
        <v>0.94547122162053499</v>
      </c>
      <c r="I335" s="69">
        <v>0</v>
      </c>
      <c r="J335" s="69">
        <v>0</v>
      </c>
      <c r="K335" s="69">
        <v>0</v>
      </c>
      <c r="L335" s="69">
        <v>0</v>
      </c>
      <c r="M335" s="69">
        <v>0</v>
      </c>
      <c r="N335" s="69">
        <v>0</v>
      </c>
      <c r="O335" s="69">
        <v>0</v>
      </c>
      <c r="P335" s="69">
        <v>0</v>
      </c>
      <c r="Q335" s="69">
        <v>0</v>
      </c>
      <c r="R335" s="69">
        <v>1</v>
      </c>
      <c r="S335" s="69">
        <v>1</v>
      </c>
      <c r="T335" s="69">
        <v>1</v>
      </c>
      <c r="U335" s="69">
        <v>6</v>
      </c>
      <c r="V335" s="69">
        <v>6.1564749783267002E-2</v>
      </c>
      <c r="W335" s="69">
        <v>0.27766759435006899</v>
      </c>
    </row>
    <row r="336" spans="2:23">
      <c r="B336" s="67">
        <v>334</v>
      </c>
      <c r="C336" s="67" t="s">
        <v>656</v>
      </c>
      <c r="D336" s="67" t="s">
        <v>1615</v>
      </c>
      <c r="E336" s="67">
        <v>0</v>
      </c>
      <c r="F336" s="70">
        <v>0</v>
      </c>
      <c r="G336" s="67">
        <v>71632</v>
      </c>
      <c r="H336" s="70">
        <v>0.90000125642346496</v>
      </c>
      <c r="I336" s="69">
        <v>0</v>
      </c>
      <c r="J336" s="69">
        <v>0</v>
      </c>
      <c r="K336" s="69">
        <v>0</v>
      </c>
      <c r="L336" s="69">
        <v>0</v>
      </c>
      <c r="M336" s="69">
        <v>0</v>
      </c>
      <c r="N336" s="69">
        <v>0</v>
      </c>
      <c r="O336" s="69">
        <v>0</v>
      </c>
      <c r="P336" s="69">
        <v>0</v>
      </c>
      <c r="Q336" s="69">
        <v>0</v>
      </c>
      <c r="R336" s="69">
        <v>1</v>
      </c>
      <c r="S336" s="69">
        <v>1</v>
      </c>
      <c r="T336" s="69">
        <v>2</v>
      </c>
      <c r="U336" s="69">
        <v>8</v>
      </c>
      <c r="V336" s="69">
        <v>0.119975876669473</v>
      </c>
      <c r="W336" s="69">
        <v>0.40239499037446702</v>
      </c>
    </row>
    <row r="337" spans="2:23">
      <c r="B337" s="67">
        <v>335</v>
      </c>
      <c r="C337" s="67" t="s">
        <v>657</v>
      </c>
      <c r="D337" s="67" t="s">
        <v>1615</v>
      </c>
      <c r="E337" s="67">
        <v>0</v>
      </c>
      <c r="F337" s="70">
        <v>0</v>
      </c>
      <c r="G337" s="67">
        <v>75173</v>
      </c>
      <c r="H337" s="70">
        <v>0.94449121131786296</v>
      </c>
      <c r="I337" s="69">
        <v>0</v>
      </c>
      <c r="J337" s="69">
        <v>0</v>
      </c>
      <c r="K337" s="69">
        <v>0</v>
      </c>
      <c r="L337" s="69">
        <v>0</v>
      </c>
      <c r="M337" s="69">
        <v>0</v>
      </c>
      <c r="N337" s="69">
        <v>0</v>
      </c>
      <c r="O337" s="69">
        <v>0</v>
      </c>
      <c r="P337" s="69">
        <v>0</v>
      </c>
      <c r="Q337" s="69">
        <v>0</v>
      </c>
      <c r="R337" s="69">
        <v>1</v>
      </c>
      <c r="S337" s="69">
        <v>1</v>
      </c>
      <c r="T337" s="69">
        <v>1</v>
      </c>
      <c r="U337" s="69">
        <v>4</v>
      </c>
      <c r="V337" s="69">
        <v>5.8021635612066698E-2</v>
      </c>
      <c r="W337" s="69">
        <v>0.24511962321780001</v>
      </c>
    </row>
    <row r="338" spans="2:23">
      <c r="B338" s="67">
        <v>336</v>
      </c>
      <c r="C338" s="67" t="s">
        <v>658</v>
      </c>
      <c r="D338" s="67" t="s">
        <v>1615</v>
      </c>
      <c r="E338" s="67">
        <v>0</v>
      </c>
      <c r="F338" s="70">
        <v>0</v>
      </c>
      <c r="G338" s="67">
        <v>74189</v>
      </c>
      <c r="H338" s="70">
        <v>0.93212800442261101</v>
      </c>
      <c r="I338" s="69">
        <v>0</v>
      </c>
      <c r="J338" s="69">
        <v>0</v>
      </c>
      <c r="K338" s="69">
        <v>0</v>
      </c>
      <c r="L338" s="69">
        <v>0</v>
      </c>
      <c r="M338" s="69">
        <v>0</v>
      </c>
      <c r="N338" s="69">
        <v>0</v>
      </c>
      <c r="O338" s="69">
        <v>0</v>
      </c>
      <c r="P338" s="69">
        <v>0</v>
      </c>
      <c r="Q338" s="69">
        <v>0</v>
      </c>
      <c r="R338" s="69">
        <v>1</v>
      </c>
      <c r="S338" s="69">
        <v>1</v>
      </c>
      <c r="T338" s="69">
        <v>1</v>
      </c>
      <c r="U338" s="69">
        <v>4</v>
      </c>
      <c r="V338" s="69">
        <v>7.1930243369225197E-2</v>
      </c>
      <c r="W338" s="69">
        <v>0.27527868793926202</v>
      </c>
    </row>
    <row r="339" spans="2:23">
      <c r="B339" s="67">
        <v>337</v>
      </c>
      <c r="C339" s="67" t="s">
        <v>659</v>
      </c>
      <c r="D339" s="67" t="s">
        <v>1615</v>
      </c>
      <c r="E339" s="67">
        <v>0</v>
      </c>
      <c r="F339" s="70">
        <v>0</v>
      </c>
      <c r="G339" s="67">
        <v>73123</v>
      </c>
      <c r="H339" s="70">
        <v>0.91873453028608798</v>
      </c>
      <c r="I339" s="69">
        <v>0</v>
      </c>
      <c r="J339" s="69">
        <v>0</v>
      </c>
      <c r="K339" s="69">
        <v>0</v>
      </c>
      <c r="L339" s="69">
        <v>0</v>
      </c>
      <c r="M339" s="69">
        <v>0</v>
      </c>
      <c r="N339" s="69">
        <v>0</v>
      </c>
      <c r="O339" s="69">
        <v>0</v>
      </c>
      <c r="P339" s="69">
        <v>0</v>
      </c>
      <c r="Q339" s="69">
        <v>0</v>
      </c>
      <c r="R339" s="69">
        <v>1</v>
      </c>
      <c r="S339" s="69">
        <v>1</v>
      </c>
      <c r="T339" s="69">
        <v>1</v>
      </c>
      <c r="U339" s="69">
        <v>5</v>
      </c>
      <c r="V339" s="69">
        <v>8.7308866580392303E-2</v>
      </c>
      <c r="W339" s="69">
        <v>0.30537939274929798</v>
      </c>
    </row>
    <row r="340" spans="2:23">
      <c r="B340" s="67">
        <v>338</v>
      </c>
      <c r="C340" s="67" t="s">
        <v>660</v>
      </c>
      <c r="D340" s="67" t="s">
        <v>1615</v>
      </c>
      <c r="E340" s="67">
        <v>0</v>
      </c>
      <c r="F340" s="70">
        <v>0</v>
      </c>
      <c r="G340" s="67">
        <v>77748</v>
      </c>
      <c r="H340" s="70">
        <v>0.97684411554070205</v>
      </c>
      <c r="I340" s="69">
        <v>0</v>
      </c>
      <c r="J340" s="69">
        <v>0</v>
      </c>
      <c r="K340" s="69">
        <v>0</v>
      </c>
      <c r="L340" s="69">
        <v>0</v>
      </c>
      <c r="M340" s="69">
        <v>0</v>
      </c>
      <c r="N340" s="69">
        <v>0</v>
      </c>
      <c r="O340" s="69">
        <v>0</v>
      </c>
      <c r="P340" s="69">
        <v>0</v>
      </c>
      <c r="Q340" s="69">
        <v>0</v>
      </c>
      <c r="R340" s="69">
        <v>0</v>
      </c>
      <c r="S340" s="69">
        <v>1</v>
      </c>
      <c r="T340" s="69">
        <v>1</v>
      </c>
      <c r="U340" s="69">
        <v>2</v>
      </c>
      <c r="V340" s="69">
        <v>2.3432297621590398E-2</v>
      </c>
      <c r="W340" s="69">
        <v>0.15308933938748501</v>
      </c>
    </row>
    <row r="341" spans="2:23">
      <c r="B341" s="67">
        <v>339</v>
      </c>
      <c r="C341" s="67" t="s">
        <v>661</v>
      </c>
      <c r="D341" s="67" t="s">
        <v>1615</v>
      </c>
      <c r="E341" s="67">
        <v>0</v>
      </c>
      <c r="F341" s="70">
        <v>0</v>
      </c>
      <c r="G341" s="67">
        <v>76484</v>
      </c>
      <c r="H341" s="70">
        <v>0.96096292294354901</v>
      </c>
      <c r="I341" s="69">
        <v>0</v>
      </c>
      <c r="J341" s="69">
        <v>0</v>
      </c>
      <c r="K341" s="69">
        <v>0</v>
      </c>
      <c r="L341" s="69">
        <v>0</v>
      </c>
      <c r="M341" s="69">
        <v>0</v>
      </c>
      <c r="N341" s="69">
        <v>0</v>
      </c>
      <c r="O341" s="69">
        <v>0</v>
      </c>
      <c r="P341" s="69">
        <v>0</v>
      </c>
      <c r="Q341" s="69">
        <v>0</v>
      </c>
      <c r="R341" s="69">
        <v>0</v>
      </c>
      <c r="S341" s="69">
        <v>1</v>
      </c>
      <c r="T341" s="69">
        <v>1</v>
      </c>
      <c r="U341" s="69">
        <v>3</v>
      </c>
      <c r="V341" s="69">
        <v>3.9966830420524901E-2</v>
      </c>
      <c r="W341" s="69">
        <v>0.200635549822679</v>
      </c>
    </row>
    <row r="342" spans="2:23">
      <c r="B342" s="67">
        <v>340</v>
      </c>
      <c r="C342" s="67" t="s">
        <v>662</v>
      </c>
      <c r="D342" s="67" t="s">
        <v>1615</v>
      </c>
      <c r="E342" s="67">
        <v>0</v>
      </c>
      <c r="F342" s="70">
        <v>0</v>
      </c>
      <c r="G342" s="67">
        <v>70966</v>
      </c>
      <c r="H342" s="70">
        <v>0.891633476146801</v>
      </c>
      <c r="I342" s="69">
        <v>0</v>
      </c>
      <c r="J342" s="69">
        <v>0</v>
      </c>
      <c r="K342" s="69">
        <v>0</v>
      </c>
      <c r="L342" s="69">
        <v>0</v>
      </c>
      <c r="M342" s="69">
        <v>0</v>
      </c>
      <c r="N342" s="69">
        <v>0</v>
      </c>
      <c r="O342" s="69">
        <v>0</v>
      </c>
      <c r="P342" s="69">
        <v>0</v>
      </c>
      <c r="Q342" s="69">
        <v>1</v>
      </c>
      <c r="R342" s="69">
        <v>2</v>
      </c>
      <c r="S342" s="69">
        <v>6</v>
      </c>
      <c r="T342" s="69">
        <v>9</v>
      </c>
      <c r="U342" s="69">
        <v>17</v>
      </c>
      <c r="V342" s="69">
        <v>0.35496475732180799</v>
      </c>
      <c r="W342" s="69">
        <v>1.48010017079731</v>
      </c>
    </row>
    <row r="343" spans="2:23">
      <c r="B343" s="67">
        <v>341</v>
      </c>
      <c r="C343" s="67" t="s">
        <v>663</v>
      </c>
      <c r="D343" s="67" t="s">
        <v>1615</v>
      </c>
      <c r="E343" s="67">
        <v>0</v>
      </c>
      <c r="F343" s="70">
        <v>0</v>
      </c>
      <c r="G343" s="67">
        <v>67201</v>
      </c>
      <c r="H343" s="70">
        <v>0.84432913269088194</v>
      </c>
      <c r="I343" s="69">
        <v>0</v>
      </c>
      <c r="J343" s="69">
        <v>0</v>
      </c>
      <c r="K343" s="69">
        <v>0</v>
      </c>
      <c r="L343" s="69">
        <v>0</v>
      </c>
      <c r="M343" s="69">
        <v>0</v>
      </c>
      <c r="N343" s="69">
        <v>0</v>
      </c>
      <c r="O343" s="69">
        <v>0</v>
      </c>
      <c r="P343" s="69">
        <v>0</v>
      </c>
      <c r="Q343" s="69">
        <v>1</v>
      </c>
      <c r="R343" s="69">
        <v>4</v>
      </c>
      <c r="S343" s="69">
        <v>11</v>
      </c>
      <c r="T343" s="69">
        <v>16</v>
      </c>
      <c r="U343" s="69">
        <v>30</v>
      </c>
      <c r="V343" s="69">
        <v>0.69803118443040002</v>
      </c>
      <c r="W343" s="69">
        <v>2.6471957238243098</v>
      </c>
    </row>
    <row r="344" spans="2:23">
      <c r="B344" s="67">
        <v>342</v>
      </c>
      <c r="C344" s="67" t="s">
        <v>664</v>
      </c>
      <c r="D344" s="67" t="s">
        <v>1615</v>
      </c>
      <c r="E344" s="67">
        <v>0</v>
      </c>
      <c r="F344" s="70">
        <v>0</v>
      </c>
      <c r="G344" s="67">
        <v>63893</v>
      </c>
      <c r="H344" s="70">
        <v>0.80276664446985202</v>
      </c>
      <c r="I344" s="69">
        <v>0</v>
      </c>
      <c r="J344" s="69">
        <v>0</v>
      </c>
      <c r="K344" s="69">
        <v>0</v>
      </c>
      <c r="L344" s="69">
        <v>0</v>
      </c>
      <c r="M344" s="69">
        <v>0</v>
      </c>
      <c r="N344" s="69">
        <v>0</v>
      </c>
      <c r="O344" s="69">
        <v>0</v>
      </c>
      <c r="P344" s="69">
        <v>0</v>
      </c>
      <c r="Q344" s="69">
        <v>2</v>
      </c>
      <c r="R344" s="69">
        <v>5</v>
      </c>
      <c r="S344" s="69">
        <v>14</v>
      </c>
      <c r="T344" s="69">
        <v>20</v>
      </c>
      <c r="U344" s="69">
        <v>41</v>
      </c>
      <c r="V344" s="69">
        <v>0.95442952092573297</v>
      </c>
      <c r="W344" s="69">
        <v>3.4162529498735501</v>
      </c>
    </row>
    <row r="345" spans="2:23">
      <c r="B345" s="67">
        <v>343</v>
      </c>
      <c r="C345" s="67" t="s">
        <v>665</v>
      </c>
      <c r="D345" s="67" t="s">
        <v>1615</v>
      </c>
      <c r="E345" s="67">
        <v>0</v>
      </c>
      <c r="F345" s="70">
        <v>0</v>
      </c>
      <c r="G345" s="67">
        <v>76629</v>
      </c>
      <c r="H345" s="70">
        <v>0.96278473696774802</v>
      </c>
      <c r="I345" s="69">
        <v>0</v>
      </c>
      <c r="J345" s="69">
        <v>0</v>
      </c>
      <c r="K345" s="69">
        <v>0</v>
      </c>
      <c r="L345" s="69">
        <v>0</v>
      </c>
      <c r="M345" s="69">
        <v>0</v>
      </c>
      <c r="N345" s="69">
        <v>0</v>
      </c>
      <c r="O345" s="69">
        <v>0</v>
      </c>
      <c r="P345" s="69">
        <v>0</v>
      </c>
      <c r="Q345" s="69">
        <v>0</v>
      </c>
      <c r="R345" s="69">
        <v>0</v>
      </c>
      <c r="S345" s="69">
        <v>1</v>
      </c>
      <c r="T345" s="69">
        <v>3</v>
      </c>
      <c r="U345" s="69">
        <v>6</v>
      </c>
      <c r="V345" s="69">
        <v>6.9530474551142696E-2</v>
      </c>
      <c r="W345" s="69">
        <v>0.39761852881501503</v>
      </c>
    </row>
    <row r="346" spans="2:23">
      <c r="B346" s="67">
        <v>344</v>
      </c>
      <c r="C346" s="67" t="s">
        <v>666</v>
      </c>
      <c r="D346" s="67" t="s">
        <v>1615</v>
      </c>
      <c r="E346" s="67">
        <v>0</v>
      </c>
      <c r="F346" s="70">
        <v>0</v>
      </c>
      <c r="G346" s="67">
        <v>74634</v>
      </c>
      <c r="H346" s="70">
        <v>0.93771908884170296</v>
      </c>
      <c r="I346" s="69">
        <v>0</v>
      </c>
      <c r="J346" s="69">
        <v>0</v>
      </c>
      <c r="K346" s="69">
        <v>0</v>
      </c>
      <c r="L346" s="69">
        <v>0</v>
      </c>
      <c r="M346" s="69">
        <v>0</v>
      </c>
      <c r="N346" s="69">
        <v>0</v>
      </c>
      <c r="O346" s="69">
        <v>0</v>
      </c>
      <c r="P346" s="69">
        <v>0</v>
      </c>
      <c r="Q346" s="69">
        <v>0</v>
      </c>
      <c r="R346" s="69">
        <v>1</v>
      </c>
      <c r="S346" s="69">
        <v>3</v>
      </c>
      <c r="T346" s="69">
        <v>5</v>
      </c>
      <c r="U346" s="69">
        <v>10</v>
      </c>
      <c r="V346" s="69">
        <v>0.15472854971039399</v>
      </c>
      <c r="W346" s="69">
        <v>0.76315384642922401</v>
      </c>
    </row>
    <row r="347" spans="2:23">
      <c r="B347" s="67">
        <v>345</v>
      </c>
      <c r="C347" s="67" t="s">
        <v>667</v>
      </c>
      <c r="D347" s="67" t="s">
        <v>1615</v>
      </c>
      <c r="E347" s="67">
        <v>0</v>
      </c>
      <c r="F347" s="70">
        <v>0</v>
      </c>
      <c r="G347" s="67">
        <v>76368</v>
      </c>
      <c r="H347" s="70">
        <v>0.95950547172418998</v>
      </c>
      <c r="I347" s="69">
        <v>0</v>
      </c>
      <c r="J347" s="69">
        <v>0</v>
      </c>
      <c r="K347" s="69">
        <v>0</v>
      </c>
      <c r="L347" s="69">
        <v>0</v>
      </c>
      <c r="M347" s="69">
        <v>0</v>
      </c>
      <c r="N347" s="69">
        <v>0</v>
      </c>
      <c r="O347" s="69">
        <v>0</v>
      </c>
      <c r="P347" s="69">
        <v>0</v>
      </c>
      <c r="Q347" s="69">
        <v>0</v>
      </c>
      <c r="R347" s="69">
        <v>0</v>
      </c>
      <c r="S347" s="69">
        <v>1</v>
      </c>
      <c r="T347" s="69">
        <v>2</v>
      </c>
      <c r="U347" s="69">
        <v>9</v>
      </c>
      <c r="V347" s="69">
        <v>5.8850875098943399E-2</v>
      </c>
      <c r="W347" s="69">
        <v>0.33365374412769599</v>
      </c>
    </row>
    <row r="348" spans="2:23">
      <c r="B348" s="67">
        <v>346</v>
      </c>
      <c r="C348" s="67" t="s">
        <v>668</v>
      </c>
      <c r="D348" s="67" t="s">
        <v>1615</v>
      </c>
      <c r="E348" s="67">
        <v>0</v>
      </c>
      <c r="F348" s="70">
        <v>0</v>
      </c>
      <c r="G348" s="67">
        <v>75885</v>
      </c>
      <c r="H348" s="70">
        <v>0.95343694638841103</v>
      </c>
      <c r="I348" s="69">
        <v>0</v>
      </c>
      <c r="J348" s="69">
        <v>0</v>
      </c>
      <c r="K348" s="69">
        <v>0</v>
      </c>
      <c r="L348" s="69">
        <v>0</v>
      </c>
      <c r="M348" s="69">
        <v>0</v>
      </c>
      <c r="N348" s="69">
        <v>0</v>
      </c>
      <c r="O348" s="69">
        <v>0</v>
      </c>
      <c r="P348" s="69">
        <v>0</v>
      </c>
      <c r="Q348" s="69">
        <v>0</v>
      </c>
      <c r="R348" s="69">
        <v>0</v>
      </c>
      <c r="S348" s="69">
        <v>1</v>
      </c>
      <c r="T348" s="69">
        <v>2</v>
      </c>
      <c r="U348" s="69">
        <v>9</v>
      </c>
      <c r="V348" s="69">
        <v>6.9945094294580998E-2</v>
      </c>
      <c r="W348" s="69">
        <v>0.371622084233313</v>
      </c>
    </row>
    <row r="349" spans="2:23">
      <c r="B349" s="67">
        <v>347</v>
      </c>
      <c r="C349" s="67" t="s">
        <v>669</v>
      </c>
      <c r="D349" s="67" t="s">
        <v>1615</v>
      </c>
      <c r="E349" s="67">
        <v>0</v>
      </c>
      <c r="F349" s="70">
        <v>0</v>
      </c>
      <c r="G349" s="67">
        <v>75610</v>
      </c>
      <c r="H349" s="70">
        <v>0.94998178185975801</v>
      </c>
      <c r="I349" s="69">
        <v>0</v>
      </c>
      <c r="J349" s="69">
        <v>0</v>
      </c>
      <c r="K349" s="69">
        <v>0</v>
      </c>
      <c r="L349" s="69">
        <v>0</v>
      </c>
      <c r="M349" s="69">
        <v>0</v>
      </c>
      <c r="N349" s="69">
        <v>0</v>
      </c>
      <c r="O349" s="69">
        <v>0</v>
      </c>
      <c r="P349" s="69">
        <v>0</v>
      </c>
      <c r="Q349" s="69">
        <v>0</v>
      </c>
      <c r="R349" s="69">
        <v>1</v>
      </c>
      <c r="S349" s="69">
        <v>1</v>
      </c>
      <c r="T349" s="69">
        <v>2</v>
      </c>
      <c r="U349" s="69">
        <v>9</v>
      </c>
      <c r="V349" s="69">
        <v>7.5787463406666603E-2</v>
      </c>
      <c r="W349" s="69">
        <v>0.38895496633162702</v>
      </c>
    </row>
    <row r="350" spans="2:23">
      <c r="B350" s="67">
        <v>348</v>
      </c>
      <c r="C350" s="67" t="s">
        <v>670</v>
      </c>
      <c r="D350" s="67" t="s">
        <v>1615</v>
      </c>
      <c r="E350" s="67">
        <v>0</v>
      </c>
      <c r="F350" s="70">
        <v>0</v>
      </c>
      <c r="G350" s="67">
        <v>76759</v>
      </c>
      <c r="H350" s="70">
        <v>0.96441808747220203</v>
      </c>
      <c r="I350" s="69">
        <v>0</v>
      </c>
      <c r="J350" s="69">
        <v>0</v>
      </c>
      <c r="K350" s="69">
        <v>0</v>
      </c>
      <c r="L350" s="69">
        <v>0</v>
      </c>
      <c r="M350" s="69">
        <v>0</v>
      </c>
      <c r="N350" s="69">
        <v>0</v>
      </c>
      <c r="O350" s="69">
        <v>0</v>
      </c>
      <c r="P350" s="69">
        <v>0</v>
      </c>
      <c r="Q350" s="69">
        <v>0</v>
      </c>
      <c r="R350" s="69">
        <v>0</v>
      </c>
      <c r="S350" s="69">
        <v>1</v>
      </c>
      <c r="T350" s="69">
        <v>1</v>
      </c>
      <c r="U350" s="69">
        <v>9</v>
      </c>
      <c r="V350" s="69">
        <v>4.9766933447249098E-2</v>
      </c>
      <c r="W350" s="69">
        <v>0.298588907703697</v>
      </c>
    </row>
    <row r="351" spans="2:23">
      <c r="B351" s="67">
        <v>349</v>
      </c>
      <c r="C351" s="67" t="s">
        <v>671</v>
      </c>
      <c r="D351" s="67" t="s">
        <v>1615</v>
      </c>
      <c r="E351" s="67">
        <v>0</v>
      </c>
      <c r="F351" s="70">
        <v>0</v>
      </c>
      <c r="G351" s="67">
        <v>76626</v>
      </c>
      <c r="H351" s="70">
        <v>0.96274704426379898</v>
      </c>
      <c r="I351" s="69">
        <v>0</v>
      </c>
      <c r="J351" s="69">
        <v>0</v>
      </c>
      <c r="K351" s="69">
        <v>0</v>
      </c>
      <c r="L351" s="69">
        <v>0</v>
      </c>
      <c r="M351" s="69">
        <v>0</v>
      </c>
      <c r="N351" s="69">
        <v>0</v>
      </c>
      <c r="O351" s="69">
        <v>0</v>
      </c>
      <c r="P351" s="69">
        <v>0</v>
      </c>
      <c r="Q351" s="69">
        <v>0</v>
      </c>
      <c r="R351" s="69">
        <v>0</v>
      </c>
      <c r="S351" s="69">
        <v>1</v>
      </c>
      <c r="T351" s="69">
        <v>2</v>
      </c>
      <c r="U351" s="69">
        <v>9</v>
      </c>
      <c r="V351" s="69">
        <v>5.2807478232463498E-2</v>
      </c>
      <c r="W351" s="69">
        <v>0.31081866797979002</v>
      </c>
    </row>
    <row r="352" spans="2:23">
      <c r="B352" s="67">
        <v>350</v>
      </c>
      <c r="C352" s="67" t="s">
        <v>672</v>
      </c>
      <c r="D352" s="67" t="s">
        <v>1615</v>
      </c>
      <c r="E352" s="67">
        <v>0</v>
      </c>
      <c r="F352" s="70">
        <v>0</v>
      </c>
      <c r="G352" s="67">
        <v>79436</v>
      </c>
      <c r="H352" s="70">
        <v>0.99805254362930496</v>
      </c>
      <c r="I352" s="69">
        <v>0</v>
      </c>
      <c r="J352" s="69">
        <v>0</v>
      </c>
      <c r="K352" s="69">
        <v>0</v>
      </c>
      <c r="L352" s="69">
        <v>0</v>
      </c>
      <c r="M352" s="69">
        <v>0</v>
      </c>
      <c r="N352" s="69">
        <v>0</v>
      </c>
      <c r="O352" s="69">
        <v>0</v>
      </c>
      <c r="P352" s="69">
        <v>0</v>
      </c>
      <c r="Q352" s="69">
        <v>0</v>
      </c>
      <c r="R352" s="69">
        <v>0</v>
      </c>
      <c r="S352" s="69">
        <v>0</v>
      </c>
      <c r="T352" s="69">
        <v>0</v>
      </c>
      <c r="U352" s="69">
        <v>4</v>
      </c>
      <c r="V352" s="69">
        <v>2.5756681031774901E-3</v>
      </c>
      <c r="W352" s="69">
        <v>6.3454990715466494E-2</v>
      </c>
    </row>
    <row r="353" spans="2:23">
      <c r="B353" s="67">
        <v>351</v>
      </c>
      <c r="C353" s="67" t="s">
        <v>673</v>
      </c>
      <c r="D353" s="67" t="s">
        <v>1615</v>
      </c>
      <c r="E353" s="67">
        <v>0</v>
      </c>
      <c r="F353" s="70">
        <v>0</v>
      </c>
      <c r="G353" s="67">
        <v>79434</v>
      </c>
      <c r="H353" s="70">
        <v>0.99802741516000504</v>
      </c>
      <c r="I353" s="69">
        <v>0</v>
      </c>
      <c r="J353" s="69">
        <v>0</v>
      </c>
      <c r="K353" s="69">
        <v>0</v>
      </c>
      <c r="L353" s="69">
        <v>0</v>
      </c>
      <c r="M353" s="69">
        <v>0</v>
      </c>
      <c r="N353" s="69">
        <v>0</v>
      </c>
      <c r="O353" s="69">
        <v>0</v>
      </c>
      <c r="P353" s="69">
        <v>0</v>
      </c>
      <c r="Q353" s="69">
        <v>0</v>
      </c>
      <c r="R353" s="69">
        <v>0</v>
      </c>
      <c r="S353" s="69">
        <v>0</v>
      </c>
      <c r="T353" s="69">
        <v>0</v>
      </c>
      <c r="U353" s="69">
        <v>4</v>
      </c>
      <c r="V353" s="69">
        <v>2.6133608071264298E-3</v>
      </c>
      <c r="W353" s="69">
        <v>6.3946557516961794E-2</v>
      </c>
    </row>
    <row r="354" spans="2:23">
      <c r="B354" s="67">
        <v>352</v>
      </c>
      <c r="C354" s="67" t="s">
        <v>674</v>
      </c>
      <c r="D354" s="67" t="s">
        <v>1615</v>
      </c>
      <c r="E354" s="67">
        <v>0</v>
      </c>
      <c r="F354" s="70">
        <v>0</v>
      </c>
      <c r="G354" s="67">
        <v>79429</v>
      </c>
      <c r="H354" s="70">
        <v>0.99796459398675696</v>
      </c>
      <c r="I354" s="69">
        <v>0</v>
      </c>
      <c r="J354" s="69">
        <v>0</v>
      </c>
      <c r="K354" s="69">
        <v>0</v>
      </c>
      <c r="L354" s="69">
        <v>0</v>
      </c>
      <c r="M354" s="69">
        <v>0</v>
      </c>
      <c r="N354" s="69">
        <v>0</v>
      </c>
      <c r="O354" s="69">
        <v>0</v>
      </c>
      <c r="P354" s="69">
        <v>0</v>
      </c>
      <c r="Q354" s="69">
        <v>0</v>
      </c>
      <c r="R354" s="69">
        <v>0</v>
      </c>
      <c r="S354" s="69">
        <v>0</v>
      </c>
      <c r="T354" s="69">
        <v>0</v>
      </c>
      <c r="U354" s="69">
        <v>4</v>
      </c>
      <c r="V354" s="69">
        <v>2.67618198037467E-3</v>
      </c>
      <c r="W354" s="69">
        <v>6.4433313443973003E-2</v>
      </c>
    </row>
    <row r="355" spans="2:23">
      <c r="B355" s="67">
        <v>353</v>
      </c>
      <c r="C355" s="67" t="s">
        <v>675</v>
      </c>
      <c r="D355" s="67" t="s">
        <v>1615</v>
      </c>
      <c r="E355" s="67">
        <v>0</v>
      </c>
      <c r="F355" s="70">
        <v>0</v>
      </c>
      <c r="G355" s="67">
        <v>79447</v>
      </c>
      <c r="H355" s="70">
        <v>0.99819075021045101</v>
      </c>
      <c r="I355" s="69">
        <v>0</v>
      </c>
      <c r="J355" s="69">
        <v>0</v>
      </c>
      <c r="K355" s="69">
        <v>0</v>
      </c>
      <c r="L355" s="69">
        <v>0</v>
      </c>
      <c r="M355" s="69">
        <v>0</v>
      </c>
      <c r="N355" s="69">
        <v>0</v>
      </c>
      <c r="O355" s="69">
        <v>0</v>
      </c>
      <c r="P355" s="69">
        <v>0</v>
      </c>
      <c r="Q355" s="69">
        <v>0</v>
      </c>
      <c r="R355" s="69">
        <v>0</v>
      </c>
      <c r="S355" s="69">
        <v>0</v>
      </c>
      <c r="T355" s="69">
        <v>0</v>
      </c>
      <c r="U355" s="69">
        <v>4</v>
      </c>
      <c r="V355" s="69">
        <v>2.3746403487831498E-3</v>
      </c>
      <c r="W355" s="69">
        <v>6.0420188954077102E-2</v>
      </c>
    </row>
    <row r="356" spans="2:23">
      <c r="B356" s="67">
        <v>354</v>
      </c>
      <c r="C356" s="67" t="s">
        <v>676</v>
      </c>
      <c r="D356" s="67" t="s">
        <v>1615</v>
      </c>
      <c r="E356" s="67">
        <v>0</v>
      </c>
      <c r="F356" s="70">
        <v>0</v>
      </c>
      <c r="G356" s="67">
        <v>79439</v>
      </c>
      <c r="H356" s="70">
        <v>0.998090236333254</v>
      </c>
      <c r="I356" s="69">
        <v>0</v>
      </c>
      <c r="J356" s="69">
        <v>0</v>
      </c>
      <c r="K356" s="69">
        <v>0</v>
      </c>
      <c r="L356" s="69">
        <v>0</v>
      </c>
      <c r="M356" s="69">
        <v>0</v>
      </c>
      <c r="N356" s="69">
        <v>0</v>
      </c>
      <c r="O356" s="69">
        <v>0</v>
      </c>
      <c r="P356" s="69">
        <v>0</v>
      </c>
      <c r="Q356" s="69">
        <v>0</v>
      </c>
      <c r="R356" s="69">
        <v>0</v>
      </c>
      <c r="S356" s="69">
        <v>0</v>
      </c>
      <c r="T356" s="69">
        <v>0</v>
      </c>
      <c r="U356" s="69">
        <v>4</v>
      </c>
      <c r="V356" s="69">
        <v>2.4877184606299698E-3</v>
      </c>
      <c r="W356" s="69">
        <v>6.1548823852391403E-2</v>
      </c>
    </row>
    <row r="357" spans="2:23">
      <c r="B357" s="67">
        <v>355</v>
      </c>
      <c r="C357" s="67" t="s">
        <v>677</v>
      </c>
      <c r="D357" s="67" t="s">
        <v>1615</v>
      </c>
      <c r="E357" s="67">
        <v>0</v>
      </c>
      <c r="F357" s="70">
        <v>0</v>
      </c>
      <c r="G357" s="67">
        <v>75900</v>
      </c>
      <c r="H357" s="70">
        <v>0.95362540990815503</v>
      </c>
      <c r="I357" s="69">
        <v>0</v>
      </c>
      <c r="J357" s="69">
        <v>0</v>
      </c>
      <c r="K357" s="69">
        <v>0</v>
      </c>
      <c r="L357" s="69">
        <v>0</v>
      </c>
      <c r="M357" s="69">
        <v>0</v>
      </c>
      <c r="N357" s="69">
        <v>0</v>
      </c>
      <c r="O357" s="69">
        <v>0</v>
      </c>
      <c r="P357" s="69">
        <v>0</v>
      </c>
      <c r="Q357" s="69">
        <v>0</v>
      </c>
      <c r="R357" s="69">
        <v>0</v>
      </c>
      <c r="S357" s="69">
        <v>1</v>
      </c>
      <c r="T357" s="69">
        <v>2</v>
      </c>
      <c r="U357" s="69">
        <v>16</v>
      </c>
      <c r="V357" s="69">
        <v>6.9517910316493098E-2</v>
      </c>
      <c r="W357" s="69">
        <v>0.37783742305231199</v>
      </c>
    </row>
    <row r="358" spans="2:23">
      <c r="B358" s="67">
        <v>356</v>
      </c>
      <c r="C358" s="67" t="s">
        <v>678</v>
      </c>
      <c r="D358" s="67" t="s">
        <v>1615</v>
      </c>
      <c r="E358" s="67">
        <v>0</v>
      </c>
      <c r="F358" s="70">
        <v>0</v>
      </c>
      <c r="G358" s="67">
        <v>74008</v>
      </c>
      <c r="H358" s="70">
        <v>0.92985387795102503</v>
      </c>
      <c r="I358" s="69">
        <v>0</v>
      </c>
      <c r="J358" s="69">
        <v>0</v>
      </c>
      <c r="K358" s="69">
        <v>0</v>
      </c>
      <c r="L358" s="69">
        <v>0</v>
      </c>
      <c r="M358" s="69">
        <v>0</v>
      </c>
      <c r="N358" s="69">
        <v>0</v>
      </c>
      <c r="O358" s="69">
        <v>0</v>
      </c>
      <c r="P358" s="69">
        <v>0</v>
      </c>
      <c r="Q358" s="69">
        <v>0</v>
      </c>
      <c r="R358" s="69">
        <v>1</v>
      </c>
      <c r="S358" s="69">
        <v>2</v>
      </c>
      <c r="T358" s="69">
        <v>2</v>
      </c>
      <c r="U358" s="69">
        <v>16</v>
      </c>
      <c r="V358" s="69">
        <v>0.110690907263384</v>
      </c>
      <c r="W358" s="69">
        <v>0.49285398672456798</v>
      </c>
    </row>
    <row r="359" spans="2:23">
      <c r="B359" s="67">
        <v>357</v>
      </c>
      <c r="C359" s="67" t="s">
        <v>679</v>
      </c>
      <c r="D359" s="67" t="s">
        <v>1615</v>
      </c>
      <c r="E359" s="67">
        <v>0</v>
      </c>
      <c r="F359" s="70">
        <v>0</v>
      </c>
      <c r="G359" s="67">
        <v>72442</v>
      </c>
      <c r="H359" s="70">
        <v>0.91017828648967802</v>
      </c>
      <c r="I359" s="69">
        <v>0</v>
      </c>
      <c r="J359" s="69">
        <v>0</v>
      </c>
      <c r="K359" s="69">
        <v>0</v>
      </c>
      <c r="L359" s="69">
        <v>0</v>
      </c>
      <c r="M359" s="69">
        <v>0</v>
      </c>
      <c r="N359" s="69">
        <v>0</v>
      </c>
      <c r="O359" s="69">
        <v>0</v>
      </c>
      <c r="P359" s="69">
        <v>0</v>
      </c>
      <c r="Q359" s="69">
        <v>0</v>
      </c>
      <c r="R359" s="69">
        <v>1</v>
      </c>
      <c r="S359" s="69">
        <v>2</v>
      </c>
      <c r="T359" s="69">
        <v>3</v>
      </c>
      <c r="U359" s="69">
        <v>16</v>
      </c>
      <c r="V359" s="69">
        <v>0.143546380872209</v>
      </c>
      <c r="W359" s="69">
        <v>0.56102618314104402</v>
      </c>
    </row>
    <row r="360" spans="2:23">
      <c r="B360" s="67">
        <v>358</v>
      </c>
      <c r="C360" s="67" t="s">
        <v>680</v>
      </c>
      <c r="D360" s="67" t="s">
        <v>1615</v>
      </c>
      <c r="E360" s="67">
        <v>0</v>
      </c>
      <c r="F360" s="70">
        <v>0</v>
      </c>
      <c r="G360" s="67">
        <v>77730</v>
      </c>
      <c r="H360" s="70">
        <v>0.97661795931700801</v>
      </c>
      <c r="I360" s="69">
        <v>0</v>
      </c>
      <c r="J360" s="69">
        <v>0</v>
      </c>
      <c r="K360" s="69">
        <v>0</v>
      </c>
      <c r="L360" s="69">
        <v>0</v>
      </c>
      <c r="M360" s="69">
        <v>0</v>
      </c>
      <c r="N360" s="69">
        <v>0</v>
      </c>
      <c r="O360" s="69">
        <v>0</v>
      </c>
      <c r="P360" s="69">
        <v>0</v>
      </c>
      <c r="Q360" s="69">
        <v>0</v>
      </c>
      <c r="R360" s="69">
        <v>0</v>
      </c>
      <c r="S360" s="69">
        <v>1</v>
      </c>
      <c r="T360" s="69">
        <v>1</v>
      </c>
      <c r="U360" s="69">
        <v>12</v>
      </c>
      <c r="V360" s="69">
        <v>3.0593911371888799E-2</v>
      </c>
      <c r="W360" s="69">
        <v>0.22742332739423199</v>
      </c>
    </row>
    <row r="361" spans="2:23">
      <c r="B361" s="67">
        <v>359</v>
      </c>
      <c r="C361" s="67" t="s">
        <v>681</v>
      </c>
      <c r="D361" s="67" t="s">
        <v>1615</v>
      </c>
      <c r="E361" s="67">
        <v>0</v>
      </c>
      <c r="F361" s="70">
        <v>0</v>
      </c>
      <c r="G361" s="67">
        <v>77018</v>
      </c>
      <c r="H361" s="70">
        <v>0.96767222424646004</v>
      </c>
      <c r="I361" s="69">
        <v>0</v>
      </c>
      <c r="J361" s="69">
        <v>0</v>
      </c>
      <c r="K361" s="69">
        <v>0</v>
      </c>
      <c r="L361" s="69">
        <v>0</v>
      </c>
      <c r="M361" s="69">
        <v>0</v>
      </c>
      <c r="N361" s="69">
        <v>0</v>
      </c>
      <c r="O361" s="69">
        <v>0</v>
      </c>
      <c r="P361" s="69">
        <v>0</v>
      </c>
      <c r="Q361" s="69">
        <v>0</v>
      </c>
      <c r="R361" s="69">
        <v>0</v>
      </c>
      <c r="S361" s="69">
        <v>1</v>
      </c>
      <c r="T361" s="69">
        <v>1</v>
      </c>
      <c r="U361" s="69">
        <v>15</v>
      </c>
      <c r="V361" s="69">
        <v>4.4954831576434498E-2</v>
      </c>
      <c r="W361" s="69">
        <v>0.290251884939422</v>
      </c>
    </row>
    <row r="362" spans="2:23">
      <c r="B362" s="67">
        <v>360</v>
      </c>
      <c r="C362" s="67" t="s">
        <v>682</v>
      </c>
      <c r="D362" s="67" t="s">
        <v>1615</v>
      </c>
      <c r="E362" s="67">
        <v>0</v>
      </c>
      <c r="F362" s="70">
        <v>0</v>
      </c>
      <c r="G362" s="67">
        <v>77855</v>
      </c>
      <c r="H362" s="70">
        <v>0.97818848864821395</v>
      </c>
      <c r="I362" s="69">
        <v>0</v>
      </c>
      <c r="J362" s="69">
        <v>0</v>
      </c>
      <c r="K362" s="69">
        <v>0</v>
      </c>
      <c r="L362" s="69">
        <v>0</v>
      </c>
      <c r="M362" s="69">
        <v>0</v>
      </c>
      <c r="N362" s="69">
        <v>0</v>
      </c>
      <c r="O362" s="69">
        <v>0</v>
      </c>
      <c r="P362" s="69">
        <v>0</v>
      </c>
      <c r="Q362" s="69">
        <v>0</v>
      </c>
      <c r="R362" s="69">
        <v>0</v>
      </c>
      <c r="S362" s="69">
        <v>1</v>
      </c>
      <c r="T362" s="69">
        <v>1</v>
      </c>
      <c r="U362" s="69">
        <v>5</v>
      </c>
      <c r="V362" s="69">
        <v>2.451282180146E-2</v>
      </c>
      <c r="W362" s="69">
        <v>0.172750215841595</v>
      </c>
    </row>
    <row r="363" spans="2:23">
      <c r="B363" s="67">
        <v>361</v>
      </c>
      <c r="C363" s="67" t="s">
        <v>683</v>
      </c>
      <c r="D363" s="67" t="s">
        <v>1615</v>
      </c>
      <c r="E363" s="67">
        <v>0</v>
      </c>
      <c r="F363" s="70">
        <v>0</v>
      </c>
      <c r="G363" s="67">
        <v>77281</v>
      </c>
      <c r="H363" s="70">
        <v>0.970976617959317</v>
      </c>
      <c r="I363" s="69">
        <v>0</v>
      </c>
      <c r="J363" s="69">
        <v>0</v>
      </c>
      <c r="K363" s="69">
        <v>0</v>
      </c>
      <c r="L363" s="69">
        <v>0</v>
      </c>
      <c r="M363" s="69">
        <v>0</v>
      </c>
      <c r="N363" s="69">
        <v>0</v>
      </c>
      <c r="O363" s="69">
        <v>0</v>
      </c>
      <c r="P363" s="69">
        <v>0</v>
      </c>
      <c r="Q363" s="69">
        <v>0</v>
      </c>
      <c r="R363" s="69">
        <v>0</v>
      </c>
      <c r="S363" s="69">
        <v>1</v>
      </c>
      <c r="T363" s="69">
        <v>1</v>
      </c>
      <c r="U363" s="69">
        <v>5</v>
      </c>
      <c r="V363" s="69">
        <v>3.3659584626402499E-2</v>
      </c>
      <c r="W363" s="69">
        <v>0.208103999099814</v>
      </c>
    </row>
    <row r="364" spans="2:23">
      <c r="B364" s="67">
        <v>362</v>
      </c>
      <c r="C364" s="67" t="s">
        <v>684</v>
      </c>
      <c r="D364" s="67" t="s">
        <v>1615</v>
      </c>
      <c r="E364" s="67">
        <v>0</v>
      </c>
      <c r="F364" s="70">
        <v>0</v>
      </c>
      <c r="G364" s="67">
        <v>78619</v>
      </c>
      <c r="H364" s="70">
        <v>0.98778756392054401</v>
      </c>
      <c r="I364" s="69">
        <v>0</v>
      </c>
      <c r="J364" s="69">
        <v>0</v>
      </c>
      <c r="K364" s="69">
        <v>0</v>
      </c>
      <c r="L364" s="69">
        <v>0</v>
      </c>
      <c r="M364" s="69">
        <v>0</v>
      </c>
      <c r="N364" s="69">
        <v>0</v>
      </c>
      <c r="O364" s="69">
        <v>0</v>
      </c>
      <c r="P364" s="69">
        <v>0</v>
      </c>
      <c r="Q364" s="69">
        <v>0</v>
      </c>
      <c r="R364" s="69">
        <v>0</v>
      </c>
      <c r="S364" s="69">
        <v>0</v>
      </c>
      <c r="T364" s="69">
        <v>1</v>
      </c>
      <c r="U364" s="69">
        <v>3</v>
      </c>
      <c r="V364" s="69">
        <v>1.32050106167783E-2</v>
      </c>
      <c r="W364" s="69">
        <v>0.12284690637272699</v>
      </c>
    </row>
    <row r="365" spans="2:23">
      <c r="B365" s="67">
        <v>363</v>
      </c>
      <c r="C365" s="67" t="s">
        <v>685</v>
      </c>
      <c r="D365" s="67" t="s">
        <v>1615</v>
      </c>
      <c r="E365" s="67">
        <v>0</v>
      </c>
      <c r="F365" s="70">
        <v>0</v>
      </c>
      <c r="G365" s="67">
        <v>78403</v>
      </c>
      <c r="H365" s="70">
        <v>0.98507368923621996</v>
      </c>
      <c r="I365" s="69">
        <v>0</v>
      </c>
      <c r="J365" s="69">
        <v>0</v>
      </c>
      <c r="K365" s="69">
        <v>0</v>
      </c>
      <c r="L365" s="69">
        <v>0</v>
      </c>
      <c r="M365" s="69">
        <v>0</v>
      </c>
      <c r="N365" s="69">
        <v>0</v>
      </c>
      <c r="O365" s="69">
        <v>0</v>
      </c>
      <c r="P365" s="69">
        <v>0</v>
      </c>
      <c r="Q365" s="69">
        <v>0</v>
      </c>
      <c r="R365" s="69">
        <v>0</v>
      </c>
      <c r="S365" s="69">
        <v>0</v>
      </c>
      <c r="T365" s="69">
        <v>1</v>
      </c>
      <c r="U365" s="69">
        <v>5</v>
      </c>
      <c r="V365" s="69">
        <v>1.6346069279189902E-2</v>
      </c>
      <c r="W365" s="69">
        <v>0.13836469597569301</v>
      </c>
    </row>
    <row r="366" spans="2:23">
      <c r="B366" s="67">
        <v>364</v>
      </c>
      <c r="C366" s="67" t="s">
        <v>686</v>
      </c>
      <c r="D366" s="67" t="s">
        <v>1615</v>
      </c>
      <c r="E366" s="67">
        <v>0</v>
      </c>
      <c r="F366" s="70">
        <v>0</v>
      </c>
      <c r="G366" s="67">
        <v>75125</v>
      </c>
      <c r="H366" s="70">
        <v>0.94388812805468003</v>
      </c>
      <c r="I366" s="69">
        <v>0</v>
      </c>
      <c r="J366" s="69">
        <v>0</v>
      </c>
      <c r="K366" s="69">
        <v>0</v>
      </c>
      <c r="L366" s="69">
        <v>0</v>
      </c>
      <c r="M366" s="69">
        <v>0</v>
      </c>
      <c r="N366" s="69">
        <v>0</v>
      </c>
      <c r="O366" s="69">
        <v>0</v>
      </c>
      <c r="P366" s="69">
        <v>0</v>
      </c>
      <c r="Q366" s="69">
        <v>0</v>
      </c>
      <c r="R366" s="69">
        <v>1</v>
      </c>
      <c r="S366" s="69">
        <v>1</v>
      </c>
      <c r="T366" s="69">
        <v>2</v>
      </c>
      <c r="U366" s="69">
        <v>16</v>
      </c>
      <c r="V366" s="69">
        <v>8.5524745260142504E-2</v>
      </c>
      <c r="W366" s="69">
        <v>0.42359177511656498</v>
      </c>
    </row>
    <row r="367" spans="2:23">
      <c r="B367" s="67">
        <v>365</v>
      </c>
      <c r="C367" s="67" t="s">
        <v>687</v>
      </c>
      <c r="D367" s="67" t="s">
        <v>1615</v>
      </c>
      <c r="E367" s="67">
        <v>0</v>
      </c>
      <c r="F367" s="70">
        <v>0</v>
      </c>
      <c r="G367" s="67">
        <v>73324</v>
      </c>
      <c r="H367" s="70">
        <v>0.92125994145066703</v>
      </c>
      <c r="I367" s="69">
        <v>0</v>
      </c>
      <c r="J367" s="69">
        <v>0</v>
      </c>
      <c r="K367" s="69">
        <v>0</v>
      </c>
      <c r="L367" s="69">
        <v>0</v>
      </c>
      <c r="M367" s="69">
        <v>0</v>
      </c>
      <c r="N367" s="69">
        <v>0</v>
      </c>
      <c r="O367" s="69">
        <v>0</v>
      </c>
      <c r="P367" s="69">
        <v>0</v>
      </c>
      <c r="Q367" s="69">
        <v>0</v>
      </c>
      <c r="R367" s="69">
        <v>1</v>
      </c>
      <c r="S367" s="69">
        <v>2</v>
      </c>
      <c r="T367" s="69">
        <v>3</v>
      </c>
      <c r="U367" s="69">
        <v>16</v>
      </c>
      <c r="V367" s="69">
        <v>0.13047957683657699</v>
      </c>
      <c r="W367" s="69">
        <v>0.55223414691243899</v>
      </c>
    </row>
    <row r="368" spans="2:23">
      <c r="B368" s="67">
        <v>366</v>
      </c>
      <c r="C368" s="67" t="s">
        <v>688</v>
      </c>
      <c r="D368" s="67" t="s">
        <v>1615</v>
      </c>
      <c r="E368" s="67">
        <v>0</v>
      </c>
      <c r="F368" s="70">
        <v>0</v>
      </c>
      <c r="G368" s="67">
        <v>72006</v>
      </c>
      <c r="H368" s="70">
        <v>0.90470028018243298</v>
      </c>
      <c r="I368" s="69">
        <v>0</v>
      </c>
      <c r="J368" s="69">
        <v>0</v>
      </c>
      <c r="K368" s="69">
        <v>0</v>
      </c>
      <c r="L368" s="69">
        <v>0</v>
      </c>
      <c r="M368" s="69">
        <v>0</v>
      </c>
      <c r="N368" s="69">
        <v>0</v>
      </c>
      <c r="O368" s="69">
        <v>0</v>
      </c>
      <c r="P368" s="69">
        <v>0</v>
      </c>
      <c r="Q368" s="69">
        <v>0</v>
      </c>
      <c r="R368" s="69">
        <v>1</v>
      </c>
      <c r="S368" s="69">
        <v>2</v>
      </c>
      <c r="T368" s="69">
        <v>3</v>
      </c>
      <c r="U368" s="69">
        <v>16</v>
      </c>
      <c r="V368" s="69">
        <v>0.16160118606375101</v>
      </c>
      <c r="W368" s="69">
        <v>0.62027442610060202</v>
      </c>
    </row>
    <row r="369" spans="2:23">
      <c r="B369" s="67">
        <v>367</v>
      </c>
      <c r="C369" s="67" t="s">
        <v>689</v>
      </c>
      <c r="D369" s="67" t="s">
        <v>1615</v>
      </c>
      <c r="E369" s="67">
        <v>0</v>
      </c>
      <c r="F369" s="70">
        <v>0</v>
      </c>
      <c r="G369" s="67">
        <v>77131</v>
      </c>
      <c r="H369" s="70">
        <v>0.96909198276187003</v>
      </c>
      <c r="I369" s="69">
        <v>0</v>
      </c>
      <c r="J369" s="69">
        <v>0</v>
      </c>
      <c r="K369" s="69">
        <v>0</v>
      </c>
      <c r="L369" s="69">
        <v>0</v>
      </c>
      <c r="M369" s="69">
        <v>0</v>
      </c>
      <c r="N369" s="69">
        <v>0</v>
      </c>
      <c r="O369" s="69">
        <v>0</v>
      </c>
      <c r="P369" s="69">
        <v>0</v>
      </c>
      <c r="Q369" s="69">
        <v>0</v>
      </c>
      <c r="R369" s="69">
        <v>0</v>
      </c>
      <c r="S369" s="69">
        <v>1</v>
      </c>
      <c r="T369" s="69">
        <v>1</v>
      </c>
      <c r="U369" s="69">
        <v>12</v>
      </c>
      <c r="V369" s="69">
        <v>3.9841188074028498E-2</v>
      </c>
      <c r="W369" s="69">
        <v>0.25429255101736298</v>
      </c>
    </row>
    <row r="370" spans="2:23">
      <c r="B370" s="67">
        <v>368</v>
      </c>
      <c r="C370" s="67" t="s">
        <v>690</v>
      </c>
      <c r="D370" s="67" t="s">
        <v>1615</v>
      </c>
      <c r="E370" s="67">
        <v>0</v>
      </c>
      <c r="F370" s="70">
        <v>0</v>
      </c>
      <c r="G370" s="67">
        <v>76314</v>
      </c>
      <c r="H370" s="70">
        <v>0.95882700305310897</v>
      </c>
      <c r="I370" s="69">
        <v>0</v>
      </c>
      <c r="J370" s="69">
        <v>0</v>
      </c>
      <c r="K370" s="69">
        <v>0</v>
      </c>
      <c r="L370" s="69">
        <v>0</v>
      </c>
      <c r="M370" s="69">
        <v>0</v>
      </c>
      <c r="N370" s="69">
        <v>0</v>
      </c>
      <c r="O370" s="69">
        <v>0</v>
      </c>
      <c r="P370" s="69">
        <v>0</v>
      </c>
      <c r="Q370" s="69">
        <v>0</v>
      </c>
      <c r="R370" s="69">
        <v>0</v>
      </c>
      <c r="S370" s="69">
        <v>1</v>
      </c>
      <c r="T370" s="69">
        <v>2</v>
      </c>
      <c r="U370" s="69">
        <v>15</v>
      </c>
      <c r="V370" s="69">
        <v>5.6978804136145998E-2</v>
      </c>
      <c r="W370" s="69">
        <v>0.32239759242976002</v>
      </c>
    </row>
    <row r="371" spans="2:23">
      <c r="B371" s="67">
        <v>369</v>
      </c>
      <c r="C371" s="67" t="s">
        <v>691</v>
      </c>
      <c r="D371" s="67" t="s">
        <v>1615</v>
      </c>
      <c r="E371" s="67">
        <v>0</v>
      </c>
      <c r="F371" s="70">
        <v>0</v>
      </c>
      <c r="G371" s="67">
        <v>71915</v>
      </c>
      <c r="H371" s="70">
        <v>0.90355693482931498</v>
      </c>
      <c r="I371" s="69">
        <v>0</v>
      </c>
      <c r="J371" s="69">
        <v>0</v>
      </c>
      <c r="K371" s="69">
        <v>0</v>
      </c>
      <c r="L371" s="69">
        <v>0</v>
      </c>
      <c r="M371" s="69">
        <v>0</v>
      </c>
      <c r="N371" s="69">
        <v>0</v>
      </c>
      <c r="O371" s="69">
        <v>0</v>
      </c>
      <c r="P371" s="69">
        <v>0</v>
      </c>
      <c r="Q371" s="69">
        <v>0</v>
      </c>
      <c r="R371" s="69">
        <v>1</v>
      </c>
      <c r="S371" s="69">
        <v>2</v>
      </c>
      <c r="T371" s="69">
        <v>3</v>
      </c>
      <c r="U371" s="69">
        <v>16</v>
      </c>
      <c r="V371" s="69">
        <v>0.15721626817102399</v>
      </c>
      <c r="W371" s="69">
        <v>0.59589575909103099</v>
      </c>
    </row>
    <row r="372" spans="2:23">
      <c r="B372" s="67">
        <v>370</v>
      </c>
      <c r="C372" s="67" t="s">
        <v>692</v>
      </c>
      <c r="D372" s="67" t="s">
        <v>1615</v>
      </c>
      <c r="E372" s="67">
        <v>0</v>
      </c>
      <c r="F372" s="70">
        <v>0</v>
      </c>
      <c r="G372" s="67">
        <v>68273</v>
      </c>
      <c r="H372" s="70">
        <v>0.85779799223530295</v>
      </c>
      <c r="I372" s="69">
        <v>0</v>
      </c>
      <c r="J372" s="69">
        <v>0</v>
      </c>
      <c r="K372" s="69">
        <v>0</v>
      </c>
      <c r="L372" s="69">
        <v>0</v>
      </c>
      <c r="M372" s="69">
        <v>0</v>
      </c>
      <c r="N372" s="69">
        <v>0</v>
      </c>
      <c r="O372" s="69">
        <v>0</v>
      </c>
      <c r="P372" s="69">
        <v>0</v>
      </c>
      <c r="Q372" s="69">
        <v>1</v>
      </c>
      <c r="R372" s="69">
        <v>2</v>
      </c>
      <c r="S372" s="69">
        <v>3</v>
      </c>
      <c r="T372" s="69">
        <v>4</v>
      </c>
      <c r="U372" s="69">
        <v>16</v>
      </c>
      <c r="V372" s="69">
        <v>0.25774270960284501</v>
      </c>
      <c r="W372" s="69">
        <v>0.81822335530607304</v>
      </c>
    </row>
    <row r="373" spans="2:23">
      <c r="B373" s="67">
        <v>371</v>
      </c>
      <c r="C373" s="67" t="s">
        <v>693</v>
      </c>
      <c r="D373" s="67" t="s">
        <v>1615</v>
      </c>
      <c r="E373" s="67">
        <v>0</v>
      </c>
      <c r="F373" s="70">
        <v>0</v>
      </c>
      <c r="G373" s="67">
        <v>65942</v>
      </c>
      <c r="H373" s="70">
        <v>0.82851076126697698</v>
      </c>
      <c r="I373" s="69">
        <v>0</v>
      </c>
      <c r="J373" s="69">
        <v>0</v>
      </c>
      <c r="K373" s="69">
        <v>0</v>
      </c>
      <c r="L373" s="69">
        <v>0</v>
      </c>
      <c r="M373" s="69">
        <v>0</v>
      </c>
      <c r="N373" s="69">
        <v>0</v>
      </c>
      <c r="O373" s="69">
        <v>0</v>
      </c>
      <c r="P373" s="69">
        <v>0</v>
      </c>
      <c r="Q373" s="69">
        <v>1</v>
      </c>
      <c r="R373" s="69">
        <v>2</v>
      </c>
      <c r="S373" s="69">
        <v>3.1999999999970901</v>
      </c>
      <c r="T373" s="69">
        <v>5</v>
      </c>
      <c r="U373" s="69">
        <v>16</v>
      </c>
      <c r="V373" s="69">
        <v>0.32548906283373702</v>
      </c>
      <c r="W373" s="69">
        <v>0.941136499675712</v>
      </c>
    </row>
    <row r="374" spans="2:23">
      <c r="B374" s="67">
        <v>372</v>
      </c>
      <c r="C374" s="67" t="s">
        <v>694</v>
      </c>
      <c r="D374" s="67" t="s">
        <v>1615</v>
      </c>
      <c r="E374" s="67">
        <v>0</v>
      </c>
      <c r="F374" s="70">
        <v>0</v>
      </c>
      <c r="G374" s="67">
        <v>75945</v>
      </c>
      <c r="H374" s="70">
        <v>0.95419080046739002</v>
      </c>
      <c r="I374" s="69">
        <v>0</v>
      </c>
      <c r="J374" s="69">
        <v>0</v>
      </c>
      <c r="K374" s="69">
        <v>0</v>
      </c>
      <c r="L374" s="69">
        <v>0</v>
      </c>
      <c r="M374" s="69">
        <v>0</v>
      </c>
      <c r="N374" s="69">
        <v>0</v>
      </c>
      <c r="O374" s="69">
        <v>0</v>
      </c>
      <c r="P374" s="69">
        <v>0</v>
      </c>
      <c r="Q374" s="69">
        <v>0</v>
      </c>
      <c r="R374" s="69">
        <v>0</v>
      </c>
      <c r="S374" s="69">
        <v>1</v>
      </c>
      <c r="T374" s="69">
        <v>2</v>
      </c>
      <c r="U374" s="69">
        <v>12</v>
      </c>
      <c r="V374" s="69">
        <v>5.9554472239323503E-2</v>
      </c>
      <c r="W374" s="69">
        <v>0.30729522137409099</v>
      </c>
    </row>
    <row r="375" spans="2:23">
      <c r="B375" s="67">
        <v>373</v>
      </c>
      <c r="C375" s="67" t="s">
        <v>695</v>
      </c>
      <c r="D375" s="67" t="s">
        <v>1615</v>
      </c>
      <c r="E375" s="67">
        <v>0</v>
      </c>
      <c r="F375" s="70">
        <v>0</v>
      </c>
      <c r="G375" s="67">
        <v>74319</v>
      </c>
      <c r="H375" s="70">
        <v>0.93376135492706502</v>
      </c>
      <c r="I375" s="69">
        <v>0</v>
      </c>
      <c r="J375" s="69">
        <v>0</v>
      </c>
      <c r="K375" s="69">
        <v>0</v>
      </c>
      <c r="L375" s="69">
        <v>0</v>
      </c>
      <c r="M375" s="69">
        <v>0</v>
      </c>
      <c r="N375" s="69">
        <v>0</v>
      </c>
      <c r="O375" s="69">
        <v>0</v>
      </c>
      <c r="P375" s="69">
        <v>0</v>
      </c>
      <c r="Q375" s="69">
        <v>0</v>
      </c>
      <c r="R375" s="69">
        <v>1</v>
      </c>
      <c r="S375" s="69">
        <v>1</v>
      </c>
      <c r="T375" s="69">
        <v>2</v>
      </c>
      <c r="U375" s="69">
        <v>15</v>
      </c>
      <c r="V375" s="69">
        <v>9.5387669460114802E-2</v>
      </c>
      <c r="W375" s="69">
        <v>0.42101799002697898</v>
      </c>
    </row>
    <row r="376" spans="2:23">
      <c r="B376" s="67">
        <v>374</v>
      </c>
      <c r="C376" s="67" t="s">
        <v>696</v>
      </c>
      <c r="D376" s="67" t="s">
        <v>1615</v>
      </c>
      <c r="E376" s="67">
        <v>0</v>
      </c>
      <c r="F376" s="70">
        <v>0</v>
      </c>
      <c r="G376" s="67">
        <v>72858</v>
      </c>
      <c r="H376" s="70">
        <v>0.91540500810393099</v>
      </c>
      <c r="I376" s="69">
        <v>0</v>
      </c>
      <c r="J376" s="69">
        <v>0</v>
      </c>
      <c r="K376" s="69">
        <v>0</v>
      </c>
      <c r="L376" s="69">
        <v>0</v>
      </c>
      <c r="M376" s="69">
        <v>0</v>
      </c>
      <c r="N376" s="69">
        <v>0</v>
      </c>
      <c r="O376" s="69">
        <v>0</v>
      </c>
      <c r="P376" s="69">
        <v>0</v>
      </c>
      <c r="Q376" s="69">
        <v>0</v>
      </c>
      <c r="R376" s="69">
        <v>1</v>
      </c>
      <c r="S376" s="69">
        <v>2</v>
      </c>
      <c r="T376" s="69">
        <v>3</v>
      </c>
      <c r="U376" s="69">
        <v>16</v>
      </c>
      <c r="V376" s="69">
        <v>0.13957608272292099</v>
      </c>
      <c r="W376" s="69">
        <v>0.56396868457694904</v>
      </c>
    </row>
    <row r="377" spans="2:23">
      <c r="B377" s="67">
        <v>375</v>
      </c>
      <c r="C377" s="67" t="s">
        <v>697</v>
      </c>
      <c r="D377" s="67" t="s">
        <v>1615</v>
      </c>
      <c r="E377" s="67">
        <v>0</v>
      </c>
      <c r="F377" s="70">
        <v>0</v>
      </c>
      <c r="G377" s="67">
        <v>69831</v>
      </c>
      <c r="H377" s="70">
        <v>0.87737306981945196</v>
      </c>
      <c r="I377" s="69">
        <v>0</v>
      </c>
      <c r="J377" s="69">
        <v>0</v>
      </c>
      <c r="K377" s="69">
        <v>0</v>
      </c>
      <c r="L377" s="69">
        <v>0</v>
      </c>
      <c r="M377" s="69">
        <v>0</v>
      </c>
      <c r="N377" s="69">
        <v>0</v>
      </c>
      <c r="O377" s="69">
        <v>0</v>
      </c>
      <c r="P377" s="69">
        <v>0</v>
      </c>
      <c r="Q377" s="69">
        <v>1</v>
      </c>
      <c r="R377" s="69">
        <v>1</v>
      </c>
      <c r="S377" s="69">
        <v>3</v>
      </c>
      <c r="T377" s="69">
        <v>4</v>
      </c>
      <c r="U377" s="69">
        <v>16</v>
      </c>
      <c r="V377" s="69">
        <v>0.221143094068425</v>
      </c>
      <c r="W377" s="69">
        <v>0.75139991977868803</v>
      </c>
    </row>
    <row r="378" spans="2:23">
      <c r="B378" s="67">
        <v>376</v>
      </c>
      <c r="C378" s="67" t="s">
        <v>698</v>
      </c>
      <c r="D378" s="67" t="s">
        <v>1615</v>
      </c>
      <c r="E378" s="67">
        <v>0</v>
      </c>
      <c r="F378" s="70">
        <v>0</v>
      </c>
      <c r="G378" s="67">
        <v>67781</v>
      </c>
      <c r="H378" s="70">
        <v>0.85161638878767698</v>
      </c>
      <c r="I378" s="69">
        <v>0</v>
      </c>
      <c r="J378" s="69">
        <v>0</v>
      </c>
      <c r="K378" s="69">
        <v>0</v>
      </c>
      <c r="L378" s="69">
        <v>0</v>
      </c>
      <c r="M378" s="69">
        <v>0</v>
      </c>
      <c r="N378" s="69">
        <v>0</v>
      </c>
      <c r="O378" s="69">
        <v>0</v>
      </c>
      <c r="P378" s="69">
        <v>0</v>
      </c>
      <c r="Q378" s="69">
        <v>1</v>
      </c>
      <c r="R378" s="69">
        <v>2</v>
      </c>
      <c r="S378" s="69">
        <v>3</v>
      </c>
      <c r="T378" s="69">
        <v>4</v>
      </c>
      <c r="U378" s="69">
        <v>16</v>
      </c>
      <c r="V378" s="69">
        <v>0.276350341118971</v>
      </c>
      <c r="W378" s="69">
        <v>0.84987360203042694</v>
      </c>
    </row>
    <row r="379" spans="2:23">
      <c r="B379" s="67">
        <v>377</v>
      </c>
      <c r="C379" s="67" t="s">
        <v>699</v>
      </c>
      <c r="D379" s="67" t="s">
        <v>1615</v>
      </c>
      <c r="E379" s="67">
        <v>0</v>
      </c>
      <c r="F379" s="70">
        <v>0</v>
      </c>
      <c r="G379" s="67">
        <v>76180</v>
      </c>
      <c r="H379" s="70">
        <v>0.95714339561005601</v>
      </c>
      <c r="I379" s="69">
        <v>0</v>
      </c>
      <c r="J379" s="69">
        <v>0</v>
      </c>
      <c r="K379" s="69">
        <v>0</v>
      </c>
      <c r="L379" s="69">
        <v>0</v>
      </c>
      <c r="M379" s="69">
        <v>0</v>
      </c>
      <c r="N379" s="69">
        <v>0</v>
      </c>
      <c r="O379" s="69">
        <v>0</v>
      </c>
      <c r="P379" s="69">
        <v>0</v>
      </c>
      <c r="Q379" s="69">
        <v>0</v>
      </c>
      <c r="R379" s="69">
        <v>0</v>
      </c>
      <c r="S379" s="69">
        <v>1</v>
      </c>
      <c r="T379" s="69">
        <v>2</v>
      </c>
      <c r="U379" s="69">
        <v>12</v>
      </c>
      <c r="V379" s="69">
        <v>5.7506501991431203E-2</v>
      </c>
      <c r="W379" s="69">
        <v>0.31252677212392199</v>
      </c>
    </row>
    <row r="380" spans="2:23">
      <c r="B380" s="67">
        <v>378</v>
      </c>
      <c r="C380" s="67" t="s">
        <v>700</v>
      </c>
      <c r="D380" s="67" t="s">
        <v>1615</v>
      </c>
      <c r="E380" s="67">
        <v>0</v>
      </c>
      <c r="F380" s="70">
        <v>0</v>
      </c>
      <c r="G380" s="67">
        <v>74841</v>
      </c>
      <c r="H380" s="70">
        <v>0.94031988541417999</v>
      </c>
      <c r="I380" s="69">
        <v>0</v>
      </c>
      <c r="J380" s="69">
        <v>0</v>
      </c>
      <c r="K380" s="69">
        <v>0</v>
      </c>
      <c r="L380" s="69">
        <v>0</v>
      </c>
      <c r="M380" s="69">
        <v>0</v>
      </c>
      <c r="N380" s="69">
        <v>0</v>
      </c>
      <c r="O380" s="69">
        <v>0</v>
      </c>
      <c r="P380" s="69">
        <v>0</v>
      </c>
      <c r="Q380" s="69">
        <v>0</v>
      </c>
      <c r="R380" s="69">
        <v>1</v>
      </c>
      <c r="S380" s="69">
        <v>1</v>
      </c>
      <c r="T380" s="69">
        <v>2</v>
      </c>
      <c r="U380" s="69">
        <v>15</v>
      </c>
      <c r="V380" s="69">
        <v>8.8200927240517105E-2</v>
      </c>
      <c r="W380" s="69">
        <v>0.41568731983002</v>
      </c>
    </row>
    <row r="381" spans="2:23">
      <c r="B381" s="67">
        <v>379</v>
      </c>
      <c r="C381" s="67" t="s">
        <v>701</v>
      </c>
      <c r="D381" s="67" t="s">
        <v>1615</v>
      </c>
      <c r="E381" s="67">
        <v>0</v>
      </c>
      <c r="F381" s="70">
        <v>0</v>
      </c>
      <c r="G381" s="67">
        <v>74325</v>
      </c>
      <c r="H381" s="70">
        <v>0.933836740334962</v>
      </c>
      <c r="I381" s="69">
        <v>0</v>
      </c>
      <c r="J381" s="69">
        <v>0</v>
      </c>
      <c r="K381" s="69">
        <v>0</v>
      </c>
      <c r="L381" s="69">
        <v>0</v>
      </c>
      <c r="M381" s="69">
        <v>0</v>
      </c>
      <c r="N381" s="69">
        <v>0</v>
      </c>
      <c r="O381" s="69">
        <v>0</v>
      </c>
      <c r="P381" s="69">
        <v>0</v>
      </c>
      <c r="Q381" s="69">
        <v>0</v>
      </c>
      <c r="R381" s="69">
        <v>1</v>
      </c>
      <c r="S381" s="69">
        <v>2</v>
      </c>
      <c r="T381" s="69">
        <v>2</v>
      </c>
      <c r="U381" s="69">
        <v>16</v>
      </c>
      <c r="V381" s="69">
        <v>0.10678343028734399</v>
      </c>
      <c r="W381" s="69">
        <v>0.49255606701726901</v>
      </c>
    </row>
    <row r="382" spans="2:23">
      <c r="B382" s="67">
        <v>380</v>
      </c>
      <c r="C382" s="67" t="s">
        <v>702</v>
      </c>
      <c r="D382" s="67" t="s">
        <v>1615</v>
      </c>
      <c r="E382" s="67">
        <v>0</v>
      </c>
      <c r="F382" s="70">
        <v>0</v>
      </c>
      <c r="G382" s="67">
        <v>71810</v>
      </c>
      <c r="H382" s="70">
        <v>0.902237690191102</v>
      </c>
      <c r="I382" s="69">
        <v>0</v>
      </c>
      <c r="J382" s="69">
        <v>0</v>
      </c>
      <c r="K382" s="69">
        <v>0</v>
      </c>
      <c r="L382" s="69">
        <v>0</v>
      </c>
      <c r="M382" s="69">
        <v>0</v>
      </c>
      <c r="N382" s="69">
        <v>0</v>
      </c>
      <c r="O382" s="69">
        <v>0</v>
      </c>
      <c r="P382" s="69">
        <v>0</v>
      </c>
      <c r="Q382" s="69">
        <v>0</v>
      </c>
      <c r="R382" s="69">
        <v>1</v>
      </c>
      <c r="S382" s="69">
        <v>2</v>
      </c>
      <c r="T382" s="69">
        <v>3</v>
      </c>
      <c r="U382" s="69">
        <v>16</v>
      </c>
      <c r="V382" s="69">
        <v>0.16985588822856901</v>
      </c>
      <c r="W382" s="69">
        <v>0.64910966933365</v>
      </c>
    </row>
    <row r="383" spans="2:23">
      <c r="B383" s="67">
        <v>381</v>
      </c>
      <c r="C383" s="67" t="s">
        <v>703</v>
      </c>
      <c r="D383" s="67" t="s">
        <v>1615</v>
      </c>
      <c r="E383" s="67">
        <v>0</v>
      </c>
      <c r="F383" s="70">
        <v>0</v>
      </c>
      <c r="G383" s="67">
        <v>70084</v>
      </c>
      <c r="H383" s="70">
        <v>0.88055182118581199</v>
      </c>
      <c r="I383" s="69">
        <v>0</v>
      </c>
      <c r="J383" s="69">
        <v>0</v>
      </c>
      <c r="K383" s="69">
        <v>0</v>
      </c>
      <c r="L383" s="69">
        <v>0</v>
      </c>
      <c r="M383" s="69">
        <v>0</v>
      </c>
      <c r="N383" s="69">
        <v>0</v>
      </c>
      <c r="O383" s="69">
        <v>0</v>
      </c>
      <c r="P383" s="69">
        <v>0</v>
      </c>
      <c r="Q383" s="69">
        <v>1</v>
      </c>
      <c r="R383" s="69">
        <v>1</v>
      </c>
      <c r="S383" s="69">
        <v>3</v>
      </c>
      <c r="T383" s="69">
        <v>4</v>
      </c>
      <c r="U383" s="69">
        <v>16</v>
      </c>
      <c r="V383" s="69">
        <v>0.21246120792551901</v>
      </c>
      <c r="W383" s="69">
        <v>0.73254089991360205</v>
      </c>
    </row>
    <row r="384" spans="2:23">
      <c r="B384" s="67">
        <v>382</v>
      </c>
      <c r="C384" s="67" t="s">
        <v>704</v>
      </c>
      <c r="D384" s="67" t="s">
        <v>1615</v>
      </c>
      <c r="E384" s="67">
        <v>0</v>
      </c>
      <c r="F384" s="70">
        <v>0</v>
      </c>
      <c r="G384" s="67">
        <v>76877</v>
      </c>
      <c r="H384" s="70">
        <v>0.96590066716085998</v>
      </c>
      <c r="I384" s="69">
        <v>0</v>
      </c>
      <c r="J384" s="69">
        <v>0</v>
      </c>
      <c r="K384" s="69">
        <v>0</v>
      </c>
      <c r="L384" s="69">
        <v>0</v>
      </c>
      <c r="M384" s="69">
        <v>0</v>
      </c>
      <c r="N384" s="69">
        <v>0</v>
      </c>
      <c r="O384" s="69">
        <v>0</v>
      </c>
      <c r="P384" s="69">
        <v>0</v>
      </c>
      <c r="Q384" s="69">
        <v>0</v>
      </c>
      <c r="R384" s="69">
        <v>0</v>
      </c>
      <c r="S384" s="69">
        <v>1</v>
      </c>
      <c r="T384" s="69">
        <v>1</v>
      </c>
      <c r="U384" s="69">
        <v>12</v>
      </c>
      <c r="V384" s="69">
        <v>4.6085612694902703E-2</v>
      </c>
      <c r="W384" s="69">
        <v>0.28601788684427099</v>
      </c>
    </row>
    <row r="385" spans="2:23">
      <c r="B385" s="67">
        <v>383</v>
      </c>
      <c r="C385" s="67" t="s">
        <v>705</v>
      </c>
      <c r="D385" s="67" t="s">
        <v>1615</v>
      </c>
      <c r="E385" s="67">
        <v>0</v>
      </c>
      <c r="F385" s="70">
        <v>0</v>
      </c>
      <c r="G385" s="67">
        <v>75885</v>
      </c>
      <c r="H385" s="70">
        <v>0.95343694638841103</v>
      </c>
      <c r="I385" s="69">
        <v>0</v>
      </c>
      <c r="J385" s="69">
        <v>0</v>
      </c>
      <c r="K385" s="69">
        <v>0</v>
      </c>
      <c r="L385" s="69">
        <v>0</v>
      </c>
      <c r="M385" s="69">
        <v>0</v>
      </c>
      <c r="N385" s="69">
        <v>0</v>
      </c>
      <c r="O385" s="69">
        <v>0</v>
      </c>
      <c r="P385" s="69">
        <v>0</v>
      </c>
      <c r="Q385" s="69">
        <v>0</v>
      </c>
      <c r="R385" s="69">
        <v>0</v>
      </c>
      <c r="S385" s="69">
        <v>1</v>
      </c>
      <c r="T385" s="69">
        <v>2</v>
      </c>
      <c r="U385" s="69">
        <v>15</v>
      </c>
      <c r="V385" s="69">
        <v>6.8789184706813597E-2</v>
      </c>
      <c r="W385" s="69">
        <v>0.37281640864333698</v>
      </c>
    </row>
    <row r="386" spans="2:23">
      <c r="B386" s="67">
        <v>384</v>
      </c>
      <c r="C386" s="67" t="s">
        <v>706</v>
      </c>
      <c r="D386" s="67" t="s">
        <v>1615</v>
      </c>
      <c r="E386" s="67">
        <v>0</v>
      </c>
      <c r="F386" s="70">
        <v>0</v>
      </c>
      <c r="G386" s="67">
        <v>74313</v>
      </c>
      <c r="H386" s="70">
        <v>0.93368596951916705</v>
      </c>
      <c r="I386" s="69">
        <v>0</v>
      </c>
      <c r="J386" s="69">
        <v>0</v>
      </c>
      <c r="K386" s="69">
        <v>0</v>
      </c>
      <c r="L386" s="69">
        <v>0</v>
      </c>
      <c r="M386" s="69">
        <v>0</v>
      </c>
      <c r="N386" s="69">
        <v>0</v>
      </c>
      <c r="O386" s="69">
        <v>0</v>
      </c>
      <c r="P386" s="69">
        <v>0</v>
      </c>
      <c r="Q386" s="69">
        <v>0</v>
      </c>
      <c r="R386" s="69">
        <v>1</v>
      </c>
      <c r="S386" s="69">
        <v>2</v>
      </c>
      <c r="T386" s="69">
        <v>2</v>
      </c>
      <c r="U386" s="69">
        <v>13</v>
      </c>
      <c r="V386" s="69">
        <v>0.10341621540123901</v>
      </c>
      <c r="W386" s="69">
        <v>0.46624711181997402</v>
      </c>
    </row>
    <row r="387" spans="2:23">
      <c r="B387" s="67">
        <v>385</v>
      </c>
      <c r="C387" s="67" t="s">
        <v>707</v>
      </c>
      <c r="D387" s="67" t="s">
        <v>1615</v>
      </c>
      <c r="E387" s="67">
        <v>0</v>
      </c>
      <c r="F387" s="70">
        <v>0</v>
      </c>
      <c r="G387" s="67">
        <v>73326</v>
      </c>
      <c r="H387" s="70">
        <v>0.92128506991996595</v>
      </c>
      <c r="I387" s="69">
        <v>0</v>
      </c>
      <c r="J387" s="69">
        <v>0</v>
      </c>
      <c r="K387" s="69">
        <v>0</v>
      </c>
      <c r="L387" s="69">
        <v>0</v>
      </c>
      <c r="M387" s="69">
        <v>0</v>
      </c>
      <c r="N387" s="69">
        <v>0</v>
      </c>
      <c r="O387" s="69">
        <v>0</v>
      </c>
      <c r="P387" s="69">
        <v>0</v>
      </c>
      <c r="Q387" s="69">
        <v>0</v>
      </c>
      <c r="R387" s="69">
        <v>1</v>
      </c>
      <c r="S387" s="69">
        <v>2</v>
      </c>
      <c r="T387" s="69">
        <v>3</v>
      </c>
      <c r="U387" s="69">
        <v>13</v>
      </c>
      <c r="V387" s="69">
        <v>0.12863263434307901</v>
      </c>
      <c r="W387" s="69">
        <v>0.53702071072178703</v>
      </c>
    </row>
    <row r="388" spans="2:23">
      <c r="B388" s="67">
        <v>386</v>
      </c>
      <c r="C388" s="67" t="s">
        <v>708</v>
      </c>
      <c r="D388" s="67" t="s">
        <v>1615</v>
      </c>
      <c r="E388" s="67">
        <v>0</v>
      </c>
      <c r="F388" s="70">
        <v>0</v>
      </c>
      <c r="G388" s="67">
        <v>72565</v>
      </c>
      <c r="H388" s="70">
        <v>0.91172368735158504</v>
      </c>
      <c r="I388" s="69">
        <v>0</v>
      </c>
      <c r="J388" s="69">
        <v>0</v>
      </c>
      <c r="K388" s="69">
        <v>0</v>
      </c>
      <c r="L388" s="69">
        <v>0</v>
      </c>
      <c r="M388" s="69">
        <v>0</v>
      </c>
      <c r="N388" s="69">
        <v>0</v>
      </c>
      <c r="O388" s="69">
        <v>0</v>
      </c>
      <c r="P388" s="69">
        <v>0</v>
      </c>
      <c r="Q388" s="69">
        <v>0</v>
      </c>
      <c r="R388" s="69">
        <v>1</v>
      </c>
      <c r="S388" s="69">
        <v>2</v>
      </c>
      <c r="T388" s="69">
        <v>3</v>
      </c>
      <c r="U388" s="69">
        <v>13</v>
      </c>
      <c r="V388" s="69">
        <v>0.14671256800391999</v>
      </c>
      <c r="W388" s="69">
        <v>0.57562671553304301</v>
      </c>
    </row>
    <row r="389" spans="2:23">
      <c r="B389" s="67">
        <v>387</v>
      </c>
      <c r="C389" s="67" t="s">
        <v>709</v>
      </c>
      <c r="D389" s="67" t="s">
        <v>1615</v>
      </c>
      <c r="E389" s="67">
        <v>0</v>
      </c>
      <c r="F389" s="70">
        <v>0</v>
      </c>
      <c r="G389" s="67">
        <v>75369</v>
      </c>
      <c r="H389" s="70">
        <v>0.94695380130919304</v>
      </c>
      <c r="I389" s="69">
        <v>0</v>
      </c>
      <c r="J389" s="69">
        <v>0</v>
      </c>
      <c r="K389" s="69">
        <v>0</v>
      </c>
      <c r="L389" s="69">
        <v>0</v>
      </c>
      <c r="M389" s="69">
        <v>0</v>
      </c>
      <c r="N389" s="69">
        <v>0</v>
      </c>
      <c r="O389" s="69">
        <v>0</v>
      </c>
      <c r="P389" s="69">
        <v>0</v>
      </c>
      <c r="Q389" s="69">
        <v>0</v>
      </c>
      <c r="R389" s="69">
        <v>1</v>
      </c>
      <c r="S389" s="69">
        <v>1</v>
      </c>
      <c r="T389" s="69">
        <v>2</v>
      </c>
      <c r="U389" s="69">
        <v>10</v>
      </c>
      <c r="V389" s="69">
        <v>7.6754909474689395E-2</v>
      </c>
      <c r="W389" s="69">
        <v>0.37982320197312802</v>
      </c>
    </row>
    <row r="390" spans="2:23">
      <c r="B390" s="67">
        <v>388</v>
      </c>
      <c r="C390" s="67" t="s">
        <v>710</v>
      </c>
      <c r="D390" s="67" t="s">
        <v>1615</v>
      </c>
      <c r="E390" s="67">
        <v>0</v>
      </c>
      <c r="F390" s="70">
        <v>0</v>
      </c>
      <c r="G390" s="67">
        <v>74973</v>
      </c>
      <c r="H390" s="70">
        <v>0.94197836438793303</v>
      </c>
      <c r="I390" s="69">
        <v>0</v>
      </c>
      <c r="J390" s="69">
        <v>0</v>
      </c>
      <c r="K390" s="69">
        <v>0</v>
      </c>
      <c r="L390" s="69">
        <v>0</v>
      </c>
      <c r="M390" s="69">
        <v>0</v>
      </c>
      <c r="N390" s="69">
        <v>0</v>
      </c>
      <c r="O390" s="69">
        <v>0</v>
      </c>
      <c r="P390" s="69">
        <v>0</v>
      </c>
      <c r="Q390" s="69">
        <v>0</v>
      </c>
      <c r="R390" s="69">
        <v>1</v>
      </c>
      <c r="S390" s="69">
        <v>1</v>
      </c>
      <c r="T390" s="69">
        <v>2</v>
      </c>
      <c r="U390" s="69">
        <v>13</v>
      </c>
      <c r="V390" s="69">
        <v>8.6580140970712802E-2</v>
      </c>
      <c r="W390" s="69">
        <v>0.41361998957131102</v>
      </c>
    </row>
    <row r="391" spans="2:23">
      <c r="B391" s="67">
        <v>389</v>
      </c>
      <c r="C391" s="67" t="s">
        <v>711</v>
      </c>
      <c r="D391" s="67" t="s">
        <v>1615</v>
      </c>
      <c r="E391" s="67">
        <v>0</v>
      </c>
      <c r="F391" s="70">
        <v>0</v>
      </c>
      <c r="G391" s="67">
        <v>68379</v>
      </c>
      <c r="H391" s="70">
        <v>0.85912980110816595</v>
      </c>
      <c r="I391" s="69">
        <v>0</v>
      </c>
      <c r="J391" s="69">
        <v>0</v>
      </c>
      <c r="K391" s="69">
        <v>0</v>
      </c>
      <c r="L391" s="69">
        <v>0</v>
      </c>
      <c r="M391" s="69">
        <v>0</v>
      </c>
      <c r="N391" s="69">
        <v>0</v>
      </c>
      <c r="O391" s="69">
        <v>0</v>
      </c>
      <c r="P391" s="69">
        <v>0</v>
      </c>
      <c r="Q391" s="69">
        <v>1</v>
      </c>
      <c r="R391" s="69">
        <v>2</v>
      </c>
      <c r="S391" s="69">
        <v>3</v>
      </c>
      <c r="T391" s="69">
        <v>4</v>
      </c>
      <c r="U391" s="69">
        <v>14</v>
      </c>
      <c r="V391" s="69">
        <v>0.25946400974984601</v>
      </c>
      <c r="W391" s="69">
        <v>0.823062541922708</v>
      </c>
    </row>
    <row r="392" spans="2:23">
      <c r="B392" s="67">
        <v>390</v>
      </c>
      <c r="C392" s="67" t="s">
        <v>712</v>
      </c>
      <c r="D392" s="67" t="s">
        <v>1615</v>
      </c>
      <c r="E392" s="67">
        <v>0</v>
      </c>
      <c r="F392" s="70">
        <v>0</v>
      </c>
      <c r="G392" s="67">
        <v>64932</v>
      </c>
      <c r="H392" s="70">
        <v>0.81582088427083499</v>
      </c>
      <c r="I392" s="69">
        <v>0</v>
      </c>
      <c r="J392" s="69">
        <v>0</v>
      </c>
      <c r="K392" s="69">
        <v>0</v>
      </c>
      <c r="L392" s="69">
        <v>0</v>
      </c>
      <c r="M392" s="69">
        <v>0</v>
      </c>
      <c r="N392" s="69">
        <v>0</v>
      </c>
      <c r="O392" s="69">
        <v>0</v>
      </c>
      <c r="P392" s="69">
        <v>0</v>
      </c>
      <c r="Q392" s="69">
        <v>1</v>
      </c>
      <c r="R392" s="69">
        <v>2</v>
      </c>
      <c r="S392" s="69">
        <v>4</v>
      </c>
      <c r="T392" s="69">
        <v>5</v>
      </c>
      <c r="U392" s="69">
        <v>18</v>
      </c>
      <c r="V392" s="69">
        <v>0.37457752760990598</v>
      </c>
      <c r="W392" s="69">
        <v>1.0675849650553999</v>
      </c>
    </row>
    <row r="393" spans="2:23">
      <c r="B393" s="67">
        <v>391</v>
      </c>
      <c r="C393" s="67" t="s">
        <v>713</v>
      </c>
      <c r="D393" s="67" t="s">
        <v>1615</v>
      </c>
      <c r="E393" s="67">
        <v>0</v>
      </c>
      <c r="F393" s="70">
        <v>0</v>
      </c>
      <c r="G393" s="67">
        <v>63117</v>
      </c>
      <c r="H393" s="70">
        <v>0.79301679838172701</v>
      </c>
      <c r="I393" s="69">
        <v>0</v>
      </c>
      <c r="J393" s="69">
        <v>0</v>
      </c>
      <c r="K393" s="69">
        <v>0</v>
      </c>
      <c r="L393" s="69">
        <v>0</v>
      </c>
      <c r="M393" s="69">
        <v>0</v>
      </c>
      <c r="N393" s="69">
        <v>0</v>
      </c>
      <c r="O393" s="69">
        <v>0</v>
      </c>
      <c r="P393" s="69">
        <v>0</v>
      </c>
      <c r="Q393" s="69">
        <v>1</v>
      </c>
      <c r="R393" s="69">
        <v>3</v>
      </c>
      <c r="S393" s="69">
        <v>4</v>
      </c>
      <c r="T393" s="69">
        <v>6</v>
      </c>
      <c r="U393" s="69">
        <v>23</v>
      </c>
      <c r="V393" s="69">
        <v>0.43958487768717602</v>
      </c>
      <c r="W393" s="69">
        <v>1.1918876220455299</v>
      </c>
    </row>
    <row r="394" spans="2:23">
      <c r="B394" s="67">
        <v>392</v>
      </c>
      <c r="C394" s="67" t="s">
        <v>714</v>
      </c>
      <c r="D394" s="67" t="s">
        <v>1615</v>
      </c>
      <c r="E394" s="67">
        <v>0</v>
      </c>
      <c r="F394" s="70">
        <v>0</v>
      </c>
      <c r="G394" s="67">
        <v>71720</v>
      </c>
      <c r="H394" s="70">
        <v>0.90110690907263402</v>
      </c>
      <c r="I394" s="69">
        <v>0</v>
      </c>
      <c r="J394" s="69">
        <v>0</v>
      </c>
      <c r="K394" s="69">
        <v>0</v>
      </c>
      <c r="L394" s="69">
        <v>0</v>
      </c>
      <c r="M394" s="69">
        <v>0</v>
      </c>
      <c r="N394" s="69">
        <v>0</v>
      </c>
      <c r="O394" s="69">
        <v>0</v>
      </c>
      <c r="P394" s="69">
        <v>0</v>
      </c>
      <c r="Q394" s="69">
        <v>0</v>
      </c>
      <c r="R394" s="69">
        <v>1</v>
      </c>
      <c r="S394" s="69">
        <v>2</v>
      </c>
      <c r="T394" s="69">
        <v>3</v>
      </c>
      <c r="U394" s="69">
        <v>13</v>
      </c>
      <c r="V394" s="69">
        <v>0.151210564008493</v>
      </c>
      <c r="W394" s="69">
        <v>0.54519547510098099</v>
      </c>
    </row>
    <row r="395" spans="2:23">
      <c r="B395" s="67">
        <v>393</v>
      </c>
      <c r="C395" s="67" t="s">
        <v>715</v>
      </c>
      <c r="D395" s="67" t="s">
        <v>1615</v>
      </c>
      <c r="E395" s="67">
        <v>0</v>
      </c>
      <c r="F395" s="70">
        <v>0</v>
      </c>
      <c r="G395" s="67">
        <v>70502</v>
      </c>
      <c r="H395" s="70">
        <v>0.88580367126936499</v>
      </c>
      <c r="I395" s="69">
        <v>0</v>
      </c>
      <c r="J395" s="69">
        <v>0</v>
      </c>
      <c r="K395" s="69">
        <v>0</v>
      </c>
      <c r="L395" s="69">
        <v>0</v>
      </c>
      <c r="M395" s="69">
        <v>0</v>
      </c>
      <c r="N395" s="69">
        <v>0</v>
      </c>
      <c r="O395" s="69">
        <v>0</v>
      </c>
      <c r="P395" s="69">
        <v>0</v>
      </c>
      <c r="Q395" s="69">
        <v>1</v>
      </c>
      <c r="R395" s="69">
        <v>1</v>
      </c>
      <c r="S395" s="69">
        <v>2</v>
      </c>
      <c r="T395" s="69">
        <v>3</v>
      </c>
      <c r="U395" s="69">
        <v>14</v>
      </c>
      <c r="V395" s="69">
        <v>0.18867711173373899</v>
      </c>
      <c r="W395" s="69">
        <v>0.64342222332673404</v>
      </c>
    </row>
    <row r="396" spans="2:23">
      <c r="B396" s="67">
        <v>394</v>
      </c>
      <c r="C396" s="67" t="s">
        <v>716</v>
      </c>
      <c r="D396" s="67" t="s">
        <v>1615</v>
      </c>
      <c r="E396" s="67">
        <v>0</v>
      </c>
      <c r="F396" s="70">
        <v>0</v>
      </c>
      <c r="G396" s="67">
        <v>40084</v>
      </c>
      <c r="H396" s="70">
        <v>0.503624781696423</v>
      </c>
      <c r="I396" s="69">
        <v>0</v>
      </c>
      <c r="J396" s="69">
        <v>0</v>
      </c>
      <c r="K396" s="69">
        <v>0</v>
      </c>
      <c r="L396" s="69">
        <v>0</v>
      </c>
      <c r="M396" s="69">
        <v>0</v>
      </c>
      <c r="N396" s="69">
        <v>0</v>
      </c>
      <c r="O396" s="69">
        <v>0</v>
      </c>
      <c r="P396" s="69">
        <v>2</v>
      </c>
      <c r="Q396" s="69">
        <v>4</v>
      </c>
      <c r="R396" s="69">
        <v>6</v>
      </c>
      <c r="S396" s="69">
        <v>8</v>
      </c>
      <c r="T396" s="69">
        <v>11</v>
      </c>
      <c r="U396" s="69">
        <v>22</v>
      </c>
      <c r="V396" s="69">
        <v>1.4608686911836799</v>
      </c>
      <c r="W396" s="69">
        <v>2.2605780869793501</v>
      </c>
    </row>
    <row r="397" spans="2:23">
      <c r="B397" s="67">
        <v>395</v>
      </c>
      <c r="C397" s="67" t="s">
        <v>717</v>
      </c>
      <c r="D397" s="67" t="s">
        <v>1615</v>
      </c>
      <c r="E397" s="67">
        <v>0</v>
      </c>
      <c r="F397" s="70">
        <v>0</v>
      </c>
      <c r="G397" s="67">
        <v>37335</v>
      </c>
      <c r="H397" s="70">
        <v>0.46908570064454502</v>
      </c>
      <c r="I397" s="69">
        <v>0</v>
      </c>
      <c r="J397" s="69">
        <v>0</v>
      </c>
      <c r="K397" s="69">
        <v>0</v>
      </c>
      <c r="L397" s="69">
        <v>0</v>
      </c>
      <c r="M397" s="69">
        <v>0</v>
      </c>
      <c r="N397" s="69">
        <v>0</v>
      </c>
      <c r="O397" s="69">
        <v>1</v>
      </c>
      <c r="P397" s="69">
        <v>3</v>
      </c>
      <c r="Q397" s="69">
        <v>5</v>
      </c>
      <c r="R397" s="69">
        <v>8</v>
      </c>
      <c r="S397" s="69">
        <v>12</v>
      </c>
      <c r="T397" s="69">
        <v>17</v>
      </c>
      <c r="U397" s="69">
        <v>34</v>
      </c>
      <c r="V397" s="69">
        <v>1.9153296226960299</v>
      </c>
      <c r="W397" s="69">
        <v>3.1966742170728999</v>
      </c>
    </row>
    <row r="398" spans="2:23">
      <c r="B398" s="67">
        <v>396</v>
      </c>
      <c r="C398" s="67" t="s">
        <v>718</v>
      </c>
      <c r="D398" s="67" t="s">
        <v>1615</v>
      </c>
      <c r="E398" s="67">
        <v>0</v>
      </c>
      <c r="F398" s="70">
        <v>0</v>
      </c>
      <c r="G398" s="67">
        <v>35868</v>
      </c>
      <c r="H398" s="70">
        <v>0.45065396841351402</v>
      </c>
      <c r="I398" s="69">
        <v>0</v>
      </c>
      <c r="J398" s="69">
        <v>0</v>
      </c>
      <c r="K398" s="69">
        <v>0</v>
      </c>
      <c r="L398" s="69">
        <v>0</v>
      </c>
      <c r="M398" s="69">
        <v>0</v>
      </c>
      <c r="N398" s="69">
        <v>0</v>
      </c>
      <c r="O398" s="69">
        <v>1</v>
      </c>
      <c r="P398" s="69">
        <v>3</v>
      </c>
      <c r="Q398" s="69">
        <v>6</v>
      </c>
      <c r="R398" s="69">
        <v>9</v>
      </c>
      <c r="S398" s="69">
        <v>15</v>
      </c>
      <c r="T398" s="69">
        <v>21</v>
      </c>
      <c r="U398" s="69">
        <v>42</v>
      </c>
      <c r="V398" s="69">
        <v>2.2214069429960701</v>
      </c>
      <c r="W398" s="69">
        <v>3.86922218894341</v>
      </c>
    </row>
    <row r="399" spans="2:23">
      <c r="B399" s="67">
        <v>397</v>
      </c>
      <c r="C399" s="67" t="s">
        <v>719</v>
      </c>
      <c r="D399" s="67" t="s">
        <v>1615</v>
      </c>
      <c r="E399" s="67">
        <v>0</v>
      </c>
      <c r="F399" s="70">
        <v>0</v>
      </c>
      <c r="G399" s="67">
        <v>44225</v>
      </c>
      <c r="H399" s="70">
        <v>0.55565327738060799</v>
      </c>
      <c r="I399" s="69">
        <v>0</v>
      </c>
      <c r="J399" s="69">
        <v>0</v>
      </c>
      <c r="K399" s="69">
        <v>0</v>
      </c>
      <c r="L399" s="69">
        <v>0</v>
      </c>
      <c r="M399" s="69">
        <v>0</v>
      </c>
      <c r="N399" s="69">
        <v>0</v>
      </c>
      <c r="O399" s="69">
        <v>0</v>
      </c>
      <c r="P399" s="69">
        <v>2</v>
      </c>
      <c r="Q399" s="69">
        <v>3</v>
      </c>
      <c r="R399" s="69">
        <v>4</v>
      </c>
      <c r="S399" s="69">
        <v>6</v>
      </c>
      <c r="T399" s="69">
        <v>7</v>
      </c>
      <c r="U399" s="69">
        <v>15</v>
      </c>
      <c r="V399" s="69">
        <v>1.0250279554221</v>
      </c>
      <c r="W399" s="69">
        <v>1.5718985294758101</v>
      </c>
    </row>
    <row r="400" spans="2:23">
      <c r="B400" s="67">
        <v>398</v>
      </c>
      <c r="C400" s="67" t="s">
        <v>720</v>
      </c>
      <c r="D400" s="67" t="s">
        <v>1615</v>
      </c>
      <c r="E400" s="67">
        <v>0</v>
      </c>
      <c r="F400" s="70">
        <v>0</v>
      </c>
      <c r="G400" s="67">
        <v>42603</v>
      </c>
      <c r="H400" s="70">
        <v>0.53527408877888205</v>
      </c>
      <c r="I400" s="69">
        <v>0</v>
      </c>
      <c r="J400" s="69">
        <v>0</v>
      </c>
      <c r="K400" s="69">
        <v>0</v>
      </c>
      <c r="L400" s="69">
        <v>0</v>
      </c>
      <c r="M400" s="69">
        <v>0</v>
      </c>
      <c r="N400" s="69">
        <v>0</v>
      </c>
      <c r="O400" s="69">
        <v>0</v>
      </c>
      <c r="P400" s="69">
        <v>2</v>
      </c>
      <c r="Q400" s="69">
        <v>4</v>
      </c>
      <c r="R400" s="69">
        <v>5</v>
      </c>
      <c r="S400" s="69">
        <v>6</v>
      </c>
      <c r="T400" s="69">
        <v>7</v>
      </c>
      <c r="U400" s="69">
        <v>16</v>
      </c>
      <c r="V400" s="69">
        <v>1.17132590368258</v>
      </c>
      <c r="W400" s="69">
        <v>1.77100163453159</v>
      </c>
    </row>
    <row r="401" spans="2:23">
      <c r="B401" s="67">
        <v>399</v>
      </c>
      <c r="C401" s="67" t="s">
        <v>721</v>
      </c>
      <c r="D401" s="67" t="s">
        <v>1615</v>
      </c>
      <c r="E401" s="67">
        <v>0</v>
      </c>
      <c r="F401" s="70">
        <v>0</v>
      </c>
      <c r="G401" s="67">
        <v>79591</v>
      </c>
      <c r="H401" s="70">
        <v>1</v>
      </c>
      <c r="I401" s="69">
        <v>0</v>
      </c>
      <c r="J401" s="69">
        <v>0</v>
      </c>
      <c r="K401" s="69">
        <v>0</v>
      </c>
      <c r="L401" s="69">
        <v>0</v>
      </c>
      <c r="M401" s="69">
        <v>0</v>
      </c>
      <c r="N401" s="69">
        <v>0</v>
      </c>
      <c r="O401" s="69">
        <v>0</v>
      </c>
      <c r="P401" s="69">
        <v>0</v>
      </c>
      <c r="Q401" s="69">
        <v>0</v>
      </c>
      <c r="R401" s="69">
        <v>0</v>
      </c>
      <c r="S401" s="69">
        <v>0</v>
      </c>
      <c r="T401" s="69">
        <v>0</v>
      </c>
      <c r="U401" s="69">
        <v>0</v>
      </c>
      <c r="V401" s="69">
        <v>0</v>
      </c>
      <c r="W401" s="69">
        <v>0</v>
      </c>
    </row>
    <row r="402" spans="2:23">
      <c r="B402" s="67">
        <v>400</v>
      </c>
      <c r="C402" s="67" t="s">
        <v>722</v>
      </c>
      <c r="D402" s="67" t="s">
        <v>1615</v>
      </c>
      <c r="E402" s="67">
        <v>0</v>
      </c>
      <c r="F402" s="70">
        <v>0</v>
      </c>
      <c r="G402" s="67">
        <v>79591</v>
      </c>
      <c r="H402" s="70">
        <v>1</v>
      </c>
      <c r="I402" s="69">
        <v>0</v>
      </c>
      <c r="J402" s="69">
        <v>0</v>
      </c>
      <c r="K402" s="69">
        <v>0</v>
      </c>
      <c r="L402" s="69">
        <v>0</v>
      </c>
      <c r="M402" s="69">
        <v>0</v>
      </c>
      <c r="N402" s="69">
        <v>0</v>
      </c>
      <c r="O402" s="69">
        <v>0</v>
      </c>
      <c r="P402" s="69">
        <v>0</v>
      </c>
      <c r="Q402" s="69">
        <v>0</v>
      </c>
      <c r="R402" s="69">
        <v>0</v>
      </c>
      <c r="S402" s="69">
        <v>0</v>
      </c>
      <c r="T402" s="69">
        <v>0</v>
      </c>
      <c r="U402" s="69">
        <v>0</v>
      </c>
      <c r="V402" s="69">
        <v>0</v>
      </c>
      <c r="W402" s="69">
        <v>0</v>
      </c>
    </row>
    <row r="403" spans="2:23">
      <c r="B403" s="67">
        <v>401</v>
      </c>
      <c r="C403" s="67" t="s">
        <v>723</v>
      </c>
      <c r="D403" s="67" t="s">
        <v>1615</v>
      </c>
      <c r="E403" s="67">
        <v>0</v>
      </c>
      <c r="F403" s="70">
        <v>0</v>
      </c>
      <c r="G403" s="67">
        <v>79591</v>
      </c>
      <c r="H403" s="70">
        <v>1</v>
      </c>
      <c r="I403" s="69">
        <v>0</v>
      </c>
      <c r="J403" s="69">
        <v>0</v>
      </c>
      <c r="K403" s="69">
        <v>0</v>
      </c>
      <c r="L403" s="69">
        <v>0</v>
      </c>
      <c r="M403" s="69">
        <v>0</v>
      </c>
      <c r="N403" s="69">
        <v>0</v>
      </c>
      <c r="O403" s="69">
        <v>0</v>
      </c>
      <c r="P403" s="69">
        <v>0</v>
      </c>
      <c r="Q403" s="69">
        <v>0</v>
      </c>
      <c r="R403" s="69">
        <v>0</v>
      </c>
      <c r="S403" s="69">
        <v>0</v>
      </c>
      <c r="T403" s="69">
        <v>0</v>
      </c>
      <c r="U403" s="69">
        <v>0</v>
      </c>
      <c r="V403" s="69">
        <v>0</v>
      </c>
      <c r="W403" s="69">
        <v>0</v>
      </c>
    </row>
    <row r="404" spans="2:23">
      <c r="B404" s="67">
        <v>402</v>
      </c>
      <c r="C404" s="67" t="s">
        <v>724</v>
      </c>
      <c r="D404" s="67" t="s">
        <v>1615</v>
      </c>
      <c r="E404" s="67">
        <v>0</v>
      </c>
      <c r="F404" s="70">
        <v>0</v>
      </c>
      <c r="G404" s="67">
        <v>79591</v>
      </c>
      <c r="H404" s="70">
        <v>1</v>
      </c>
      <c r="I404" s="69">
        <v>0</v>
      </c>
      <c r="J404" s="69">
        <v>0</v>
      </c>
      <c r="K404" s="69">
        <v>0</v>
      </c>
      <c r="L404" s="69">
        <v>0</v>
      </c>
      <c r="M404" s="69">
        <v>0</v>
      </c>
      <c r="N404" s="69">
        <v>0</v>
      </c>
      <c r="O404" s="69">
        <v>0</v>
      </c>
      <c r="P404" s="69">
        <v>0</v>
      </c>
      <c r="Q404" s="69">
        <v>0</v>
      </c>
      <c r="R404" s="69">
        <v>0</v>
      </c>
      <c r="S404" s="69">
        <v>0</v>
      </c>
      <c r="T404" s="69">
        <v>0</v>
      </c>
      <c r="U404" s="69">
        <v>0</v>
      </c>
      <c r="V404" s="69">
        <v>0</v>
      </c>
      <c r="W404" s="69">
        <v>0</v>
      </c>
    </row>
    <row r="405" spans="2:23">
      <c r="B405" s="67">
        <v>403</v>
      </c>
      <c r="C405" s="67" t="s">
        <v>725</v>
      </c>
      <c r="D405" s="67" t="s">
        <v>1615</v>
      </c>
      <c r="E405" s="67">
        <v>0</v>
      </c>
      <c r="F405" s="70">
        <v>0</v>
      </c>
      <c r="G405" s="67">
        <v>79591</v>
      </c>
      <c r="H405" s="70">
        <v>1</v>
      </c>
      <c r="I405" s="69">
        <v>0</v>
      </c>
      <c r="J405" s="69">
        <v>0</v>
      </c>
      <c r="K405" s="69">
        <v>0</v>
      </c>
      <c r="L405" s="69">
        <v>0</v>
      </c>
      <c r="M405" s="69">
        <v>0</v>
      </c>
      <c r="N405" s="69">
        <v>0</v>
      </c>
      <c r="O405" s="69">
        <v>0</v>
      </c>
      <c r="P405" s="69">
        <v>0</v>
      </c>
      <c r="Q405" s="69">
        <v>0</v>
      </c>
      <c r="R405" s="69">
        <v>0</v>
      </c>
      <c r="S405" s="69">
        <v>0</v>
      </c>
      <c r="T405" s="69">
        <v>0</v>
      </c>
      <c r="U405" s="69">
        <v>0</v>
      </c>
      <c r="V405" s="69">
        <v>0</v>
      </c>
      <c r="W405" s="69">
        <v>0</v>
      </c>
    </row>
    <row r="406" spans="2:23">
      <c r="B406" s="67">
        <v>404</v>
      </c>
      <c r="C406" s="67" t="s">
        <v>726</v>
      </c>
      <c r="D406" s="67" t="s">
        <v>1615</v>
      </c>
      <c r="E406" s="67">
        <v>0</v>
      </c>
      <c r="F406" s="70">
        <v>0</v>
      </c>
      <c r="G406" s="67">
        <v>76511</v>
      </c>
      <c r="H406" s="70">
        <v>0.96130215727908896</v>
      </c>
      <c r="I406" s="69">
        <v>0</v>
      </c>
      <c r="J406" s="69">
        <v>0</v>
      </c>
      <c r="K406" s="69">
        <v>0</v>
      </c>
      <c r="L406" s="69">
        <v>0</v>
      </c>
      <c r="M406" s="69">
        <v>0</v>
      </c>
      <c r="N406" s="69">
        <v>0</v>
      </c>
      <c r="O406" s="69">
        <v>0</v>
      </c>
      <c r="P406" s="69">
        <v>0</v>
      </c>
      <c r="Q406" s="69">
        <v>0</v>
      </c>
      <c r="R406" s="69">
        <v>0</v>
      </c>
      <c r="S406" s="69">
        <v>1392.6320000000001</v>
      </c>
      <c r="T406" s="69">
        <v>3403.4300000000198</v>
      </c>
      <c r="U406" s="69">
        <v>93742.3</v>
      </c>
      <c r="V406" s="69">
        <v>125.196524481411</v>
      </c>
      <c r="W406" s="69">
        <v>1256.0275806998</v>
      </c>
    </row>
    <row r="407" spans="2:23">
      <c r="B407" s="67">
        <v>405</v>
      </c>
      <c r="C407" s="67" t="s">
        <v>727</v>
      </c>
      <c r="D407" s="67" t="s">
        <v>1615</v>
      </c>
      <c r="E407" s="67">
        <v>0</v>
      </c>
      <c r="F407" s="70">
        <v>0</v>
      </c>
      <c r="G407" s="67">
        <v>76052</v>
      </c>
      <c r="H407" s="70">
        <v>0.95553517357490203</v>
      </c>
      <c r="I407" s="69">
        <v>0</v>
      </c>
      <c r="J407" s="69">
        <v>0</v>
      </c>
      <c r="K407" s="69">
        <v>0</v>
      </c>
      <c r="L407" s="69">
        <v>0</v>
      </c>
      <c r="M407" s="69">
        <v>0</v>
      </c>
      <c r="N407" s="69">
        <v>0</v>
      </c>
      <c r="O407" s="69">
        <v>0</v>
      </c>
      <c r="P407" s="69">
        <v>0</v>
      </c>
      <c r="Q407" s="69">
        <v>0</v>
      </c>
      <c r="R407" s="69">
        <v>0</v>
      </c>
      <c r="S407" s="69">
        <v>1254.482</v>
      </c>
      <c r="T407" s="69">
        <v>2795.5300000000202</v>
      </c>
      <c r="U407" s="69">
        <v>99568.76</v>
      </c>
      <c r="V407" s="69">
        <v>105.898490155922</v>
      </c>
      <c r="W407" s="69">
        <v>1072.01164740321</v>
      </c>
    </row>
    <row r="408" spans="2:23">
      <c r="B408" s="67">
        <v>406</v>
      </c>
      <c r="C408" s="67" t="s">
        <v>728</v>
      </c>
      <c r="D408" s="67" t="s">
        <v>1615</v>
      </c>
      <c r="E408" s="67">
        <v>0</v>
      </c>
      <c r="F408" s="70">
        <v>0</v>
      </c>
      <c r="G408" s="67">
        <v>75798</v>
      </c>
      <c r="H408" s="70">
        <v>0.95234385797389198</v>
      </c>
      <c r="I408" s="69">
        <v>0</v>
      </c>
      <c r="J408" s="69">
        <v>0</v>
      </c>
      <c r="K408" s="69">
        <v>0</v>
      </c>
      <c r="L408" s="69">
        <v>0</v>
      </c>
      <c r="M408" s="69">
        <v>0</v>
      </c>
      <c r="N408" s="69">
        <v>0</v>
      </c>
      <c r="O408" s="69">
        <v>0</v>
      </c>
      <c r="P408" s="69">
        <v>0</v>
      </c>
      <c r="Q408" s="69">
        <v>0</v>
      </c>
      <c r="R408" s="69">
        <v>0</v>
      </c>
      <c r="S408" s="69">
        <v>1038.52</v>
      </c>
      <c r="T408" s="69">
        <v>2325.0030000000202</v>
      </c>
      <c r="U408" s="69">
        <v>101510.92</v>
      </c>
      <c r="V408" s="69">
        <v>91.040758251561101</v>
      </c>
      <c r="W408" s="69">
        <v>961.63956860571</v>
      </c>
    </row>
    <row r="409" spans="2:23">
      <c r="B409" s="67">
        <v>407</v>
      </c>
      <c r="C409" s="67" t="s">
        <v>729</v>
      </c>
      <c r="D409" s="67" t="s">
        <v>1615</v>
      </c>
      <c r="E409" s="67">
        <v>0</v>
      </c>
      <c r="F409" s="70">
        <v>0</v>
      </c>
      <c r="G409" s="67">
        <v>76911</v>
      </c>
      <c r="H409" s="70">
        <v>0.96632785113894804</v>
      </c>
      <c r="I409" s="69">
        <v>0</v>
      </c>
      <c r="J409" s="69">
        <v>0</v>
      </c>
      <c r="K409" s="69">
        <v>0</v>
      </c>
      <c r="L409" s="69">
        <v>0</v>
      </c>
      <c r="M409" s="69">
        <v>0</v>
      </c>
      <c r="N409" s="69">
        <v>0</v>
      </c>
      <c r="O409" s="69">
        <v>0</v>
      </c>
      <c r="P409" s="69">
        <v>0</v>
      </c>
      <c r="Q409" s="69">
        <v>0</v>
      </c>
      <c r="R409" s="69">
        <v>0</v>
      </c>
      <c r="S409" s="69">
        <v>1477.2560000000001</v>
      </c>
      <c r="T409" s="69">
        <v>3859.3210000000399</v>
      </c>
      <c r="U409" s="69">
        <v>91411.71</v>
      </c>
      <c r="V409" s="69">
        <v>141.37850937920101</v>
      </c>
      <c r="W409" s="69">
        <v>1414.4004013265501</v>
      </c>
    </row>
    <row r="410" spans="2:23">
      <c r="B410" s="67">
        <v>408</v>
      </c>
      <c r="C410" s="67" t="s">
        <v>730</v>
      </c>
      <c r="D410" s="67" t="s">
        <v>1615</v>
      </c>
      <c r="E410" s="67">
        <v>0</v>
      </c>
      <c r="F410" s="70">
        <v>0</v>
      </c>
      <c r="G410" s="67">
        <v>76777</v>
      </c>
      <c r="H410" s="70">
        <v>0.96464424369589497</v>
      </c>
      <c r="I410" s="69">
        <v>0</v>
      </c>
      <c r="J410" s="69">
        <v>0</v>
      </c>
      <c r="K410" s="69">
        <v>0</v>
      </c>
      <c r="L410" s="69">
        <v>0</v>
      </c>
      <c r="M410" s="69">
        <v>0</v>
      </c>
      <c r="N410" s="69">
        <v>0</v>
      </c>
      <c r="O410" s="69">
        <v>0</v>
      </c>
      <c r="P410" s="69">
        <v>0</v>
      </c>
      <c r="Q410" s="69">
        <v>0</v>
      </c>
      <c r="R410" s="69">
        <v>0</v>
      </c>
      <c r="S410" s="69">
        <v>1455.126</v>
      </c>
      <c r="T410" s="69">
        <v>3777.19400000002</v>
      </c>
      <c r="U410" s="69">
        <v>91411.71</v>
      </c>
      <c r="V410" s="69">
        <v>135.30702730208199</v>
      </c>
      <c r="W410" s="69">
        <v>1341.60368931835</v>
      </c>
    </row>
    <row r="411" spans="2:23">
      <c r="B411" s="67">
        <v>409</v>
      </c>
      <c r="C411" s="67" t="s">
        <v>731</v>
      </c>
      <c r="D411" s="67" t="s">
        <v>1615</v>
      </c>
      <c r="E411" s="67">
        <v>0</v>
      </c>
      <c r="F411" s="70">
        <v>0</v>
      </c>
      <c r="G411" s="67">
        <v>79346</v>
      </c>
      <c r="H411" s="70">
        <v>0.99692176251083697</v>
      </c>
      <c r="I411" s="69">
        <v>0</v>
      </c>
      <c r="J411" s="69">
        <v>0</v>
      </c>
      <c r="K411" s="69">
        <v>0</v>
      </c>
      <c r="L411" s="69">
        <v>0</v>
      </c>
      <c r="M411" s="69">
        <v>0</v>
      </c>
      <c r="N411" s="69">
        <v>0</v>
      </c>
      <c r="O411" s="69">
        <v>0</v>
      </c>
      <c r="P411" s="69">
        <v>0</v>
      </c>
      <c r="Q411" s="69">
        <v>0</v>
      </c>
      <c r="R411" s="69">
        <v>0</v>
      </c>
      <c r="S411" s="69">
        <v>0</v>
      </c>
      <c r="T411" s="69">
        <v>0</v>
      </c>
      <c r="U411" s="69">
        <v>11910.37</v>
      </c>
      <c r="V411" s="69">
        <v>4.0420556344310299</v>
      </c>
      <c r="W411" s="69">
        <v>117.83918917907801</v>
      </c>
    </row>
    <row r="412" spans="2:23">
      <c r="B412" s="67">
        <v>410</v>
      </c>
      <c r="C412" s="67" t="s">
        <v>732</v>
      </c>
      <c r="D412" s="67" t="s">
        <v>1615</v>
      </c>
      <c r="E412" s="67">
        <v>0</v>
      </c>
      <c r="F412" s="70">
        <v>0</v>
      </c>
      <c r="G412" s="67">
        <v>79299</v>
      </c>
      <c r="H412" s="70">
        <v>0.99633124348230295</v>
      </c>
      <c r="I412" s="69">
        <v>0</v>
      </c>
      <c r="J412" s="69">
        <v>0</v>
      </c>
      <c r="K412" s="69">
        <v>0</v>
      </c>
      <c r="L412" s="69">
        <v>0</v>
      </c>
      <c r="M412" s="69">
        <v>0</v>
      </c>
      <c r="N412" s="69">
        <v>0</v>
      </c>
      <c r="O412" s="69">
        <v>0</v>
      </c>
      <c r="P412" s="69">
        <v>0</v>
      </c>
      <c r="Q412" s="69">
        <v>0</v>
      </c>
      <c r="R412" s="69">
        <v>0</v>
      </c>
      <c r="S412" s="69">
        <v>0</v>
      </c>
      <c r="T412" s="69">
        <v>0</v>
      </c>
      <c r="U412" s="69">
        <v>11910.37</v>
      </c>
      <c r="V412" s="69">
        <v>3.7218392783103602</v>
      </c>
      <c r="W412" s="69">
        <v>104.83745354274799</v>
      </c>
    </row>
    <row r="413" spans="2:23">
      <c r="B413" s="67">
        <v>411</v>
      </c>
      <c r="C413" s="67" t="s">
        <v>733</v>
      </c>
      <c r="D413" s="67" t="s">
        <v>1615</v>
      </c>
      <c r="E413" s="67">
        <v>0</v>
      </c>
      <c r="F413" s="70">
        <v>0</v>
      </c>
      <c r="G413" s="67">
        <v>79259</v>
      </c>
      <c r="H413" s="70">
        <v>0.99582867409631703</v>
      </c>
      <c r="I413" s="69">
        <v>0</v>
      </c>
      <c r="J413" s="69">
        <v>0</v>
      </c>
      <c r="K413" s="69">
        <v>0</v>
      </c>
      <c r="L413" s="69">
        <v>0</v>
      </c>
      <c r="M413" s="69">
        <v>0</v>
      </c>
      <c r="N413" s="69">
        <v>0</v>
      </c>
      <c r="O413" s="69">
        <v>0</v>
      </c>
      <c r="P413" s="69">
        <v>0</v>
      </c>
      <c r="Q413" s="69">
        <v>0</v>
      </c>
      <c r="R413" s="69">
        <v>0</v>
      </c>
      <c r="S413" s="69">
        <v>0</v>
      </c>
      <c r="T413" s="69">
        <v>0</v>
      </c>
      <c r="U413" s="69">
        <v>11467.41</v>
      </c>
      <c r="V413" s="69">
        <v>3.3453709590280298</v>
      </c>
      <c r="W413" s="69">
        <v>93.002626200898902</v>
      </c>
    </row>
    <row r="414" spans="2:23">
      <c r="B414" s="67">
        <v>412</v>
      </c>
      <c r="C414" s="67" t="s">
        <v>734</v>
      </c>
      <c r="D414" s="67" t="s">
        <v>1615</v>
      </c>
      <c r="E414" s="67">
        <v>0</v>
      </c>
      <c r="F414" s="70">
        <v>0</v>
      </c>
      <c r="G414" s="67">
        <v>79352</v>
      </c>
      <c r="H414" s="70">
        <v>0.99699714791873495</v>
      </c>
      <c r="I414" s="69">
        <v>0</v>
      </c>
      <c r="J414" s="69">
        <v>0</v>
      </c>
      <c r="K414" s="69">
        <v>0</v>
      </c>
      <c r="L414" s="69">
        <v>0</v>
      </c>
      <c r="M414" s="69">
        <v>0</v>
      </c>
      <c r="N414" s="69">
        <v>0</v>
      </c>
      <c r="O414" s="69">
        <v>0</v>
      </c>
      <c r="P414" s="69">
        <v>0</v>
      </c>
      <c r="Q414" s="69">
        <v>0</v>
      </c>
      <c r="R414" s="69">
        <v>0</v>
      </c>
      <c r="S414" s="69">
        <v>0</v>
      </c>
      <c r="T414" s="69">
        <v>0</v>
      </c>
      <c r="U414" s="69">
        <v>11910.37</v>
      </c>
      <c r="V414" s="69">
        <v>4.8810914550640101</v>
      </c>
      <c r="W414" s="69">
        <v>134.61816059863099</v>
      </c>
    </row>
    <row r="415" spans="2:23">
      <c r="B415" s="67">
        <v>413</v>
      </c>
      <c r="C415" s="67" t="s">
        <v>735</v>
      </c>
      <c r="D415" s="67" t="s">
        <v>1615</v>
      </c>
      <c r="E415" s="67">
        <v>0</v>
      </c>
      <c r="F415" s="70">
        <v>0</v>
      </c>
      <c r="G415" s="67">
        <v>79351</v>
      </c>
      <c r="H415" s="70">
        <v>0.99698458368408505</v>
      </c>
      <c r="I415" s="69">
        <v>0</v>
      </c>
      <c r="J415" s="69">
        <v>0</v>
      </c>
      <c r="K415" s="69">
        <v>0</v>
      </c>
      <c r="L415" s="69">
        <v>0</v>
      </c>
      <c r="M415" s="69">
        <v>0</v>
      </c>
      <c r="N415" s="69">
        <v>0</v>
      </c>
      <c r="O415" s="69">
        <v>0</v>
      </c>
      <c r="P415" s="69">
        <v>0</v>
      </c>
      <c r="Q415" s="69">
        <v>0</v>
      </c>
      <c r="R415" s="69">
        <v>0</v>
      </c>
      <c r="S415" s="69">
        <v>0</v>
      </c>
      <c r="T415" s="69">
        <v>0</v>
      </c>
      <c r="U415" s="69">
        <v>11910.37</v>
      </c>
      <c r="V415" s="69">
        <v>4.6425560678971198</v>
      </c>
      <c r="W415" s="69">
        <v>129.364559634199</v>
      </c>
    </row>
    <row r="416" spans="2:23">
      <c r="B416" s="67">
        <v>414</v>
      </c>
      <c r="C416" s="67" t="s">
        <v>736</v>
      </c>
      <c r="D416" s="67" t="s">
        <v>1615</v>
      </c>
      <c r="E416" s="67">
        <v>0</v>
      </c>
      <c r="F416" s="70">
        <v>0</v>
      </c>
      <c r="G416" s="67">
        <v>79591</v>
      </c>
      <c r="H416" s="70">
        <v>1</v>
      </c>
      <c r="I416" s="69">
        <v>0</v>
      </c>
      <c r="J416" s="69">
        <v>0</v>
      </c>
      <c r="K416" s="69">
        <v>0</v>
      </c>
      <c r="L416" s="69">
        <v>0</v>
      </c>
      <c r="M416" s="69">
        <v>0</v>
      </c>
      <c r="N416" s="69">
        <v>0</v>
      </c>
      <c r="O416" s="69">
        <v>0</v>
      </c>
      <c r="P416" s="69">
        <v>0</v>
      </c>
      <c r="Q416" s="69">
        <v>0</v>
      </c>
      <c r="R416" s="69">
        <v>0</v>
      </c>
      <c r="S416" s="69">
        <v>0</v>
      </c>
      <c r="T416" s="69">
        <v>0</v>
      </c>
      <c r="U416" s="69">
        <v>0</v>
      </c>
      <c r="V416" s="69">
        <v>0</v>
      </c>
      <c r="W416" s="69">
        <v>0</v>
      </c>
    </row>
    <row r="417" spans="2:23">
      <c r="B417" s="67">
        <v>415</v>
      </c>
      <c r="C417" s="67" t="s">
        <v>737</v>
      </c>
      <c r="D417" s="67" t="s">
        <v>1615</v>
      </c>
      <c r="E417" s="67">
        <v>0</v>
      </c>
      <c r="F417" s="70">
        <v>0</v>
      </c>
      <c r="G417" s="67">
        <v>79591</v>
      </c>
      <c r="H417" s="70">
        <v>1</v>
      </c>
      <c r="I417" s="69">
        <v>0</v>
      </c>
      <c r="J417" s="69">
        <v>0</v>
      </c>
      <c r="K417" s="69">
        <v>0</v>
      </c>
      <c r="L417" s="69">
        <v>0</v>
      </c>
      <c r="M417" s="69">
        <v>0</v>
      </c>
      <c r="N417" s="69">
        <v>0</v>
      </c>
      <c r="O417" s="69">
        <v>0</v>
      </c>
      <c r="P417" s="69">
        <v>0</v>
      </c>
      <c r="Q417" s="69">
        <v>0</v>
      </c>
      <c r="R417" s="69">
        <v>0</v>
      </c>
      <c r="S417" s="69">
        <v>0</v>
      </c>
      <c r="T417" s="69">
        <v>0</v>
      </c>
      <c r="U417" s="69">
        <v>0</v>
      </c>
      <c r="V417" s="69">
        <v>0</v>
      </c>
      <c r="W417" s="69">
        <v>0</v>
      </c>
    </row>
    <row r="418" spans="2:23">
      <c r="B418" s="67">
        <v>416</v>
      </c>
      <c r="C418" s="67" t="s">
        <v>738</v>
      </c>
      <c r="D418" s="67" t="s">
        <v>1615</v>
      </c>
      <c r="E418" s="67">
        <v>0</v>
      </c>
      <c r="F418" s="70">
        <v>0</v>
      </c>
      <c r="G418" s="67">
        <v>79591</v>
      </c>
      <c r="H418" s="70">
        <v>1</v>
      </c>
      <c r="I418" s="69">
        <v>0</v>
      </c>
      <c r="J418" s="69">
        <v>0</v>
      </c>
      <c r="K418" s="69">
        <v>0</v>
      </c>
      <c r="L418" s="69">
        <v>0</v>
      </c>
      <c r="M418" s="69">
        <v>0</v>
      </c>
      <c r="N418" s="69">
        <v>0</v>
      </c>
      <c r="O418" s="69">
        <v>0</v>
      </c>
      <c r="P418" s="69">
        <v>0</v>
      </c>
      <c r="Q418" s="69">
        <v>0</v>
      </c>
      <c r="R418" s="69">
        <v>0</v>
      </c>
      <c r="S418" s="69">
        <v>0</v>
      </c>
      <c r="T418" s="69">
        <v>0</v>
      </c>
      <c r="U418" s="69">
        <v>0</v>
      </c>
      <c r="V418" s="69">
        <v>0</v>
      </c>
      <c r="W418" s="69">
        <v>0</v>
      </c>
    </row>
    <row r="419" spans="2:23">
      <c r="B419" s="67">
        <v>417</v>
      </c>
      <c r="C419" s="67" t="s">
        <v>739</v>
      </c>
      <c r="D419" s="67" t="s">
        <v>1615</v>
      </c>
      <c r="E419" s="67">
        <v>0</v>
      </c>
      <c r="F419" s="70">
        <v>0</v>
      </c>
      <c r="G419" s="67">
        <v>79591</v>
      </c>
      <c r="H419" s="70">
        <v>1</v>
      </c>
      <c r="I419" s="69">
        <v>0</v>
      </c>
      <c r="J419" s="69">
        <v>0</v>
      </c>
      <c r="K419" s="69">
        <v>0</v>
      </c>
      <c r="L419" s="69">
        <v>0</v>
      </c>
      <c r="M419" s="69">
        <v>0</v>
      </c>
      <c r="N419" s="69">
        <v>0</v>
      </c>
      <c r="O419" s="69">
        <v>0</v>
      </c>
      <c r="P419" s="69">
        <v>0</v>
      </c>
      <c r="Q419" s="69">
        <v>0</v>
      </c>
      <c r="R419" s="69">
        <v>0</v>
      </c>
      <c r="S419" s="69">
        <v>0</v>
      </c>
      <c r="T419" s="69">
        <v>0</v>
      </c>
      <c r="U419" s="69">
        <v>0</v>
      </c>
      <c r="V419" s="69">
        <v>0</v>
      </c>
      <c r="W419" s="69">
        <v>0</v>
      </c>
    </row>
    <row r="420" spans="2:23">
      <c r="B420" s="67">
        <v>418</v>
      </c>
      <c r="C420" s="67" t="s">
        <v>740</v>
      </c>
      <c r="D420" s="67" t="s">
        <v>1615</v>
      </c>
      <c r="E420" s="67">
        <v>0</v>
      </c>
      <c r="F420" s="70">
        <v>0</v>
      </c>
      <c r="G420" s="67">
        <v>79591</v>
      </c>
      <c r="H420" s="70">
        <v>1</v>
      </c>
      <c r="I420" s="69">
        <v>0</v>
      </c>
      <c r="J420" s="69">
        <v>0</v>
      </c>
      <c r="K420" s="69">
        <v>0</v>
      </c>
      <c r="L420" s="69">
        <v>0</v>
      </c>
      <c r="M420" s="69">
        <v>0</v>
      </c>
      <c r="N420" s="69">
        <v>0</v>
      </c>
      <c r="O420" s="69">
        <v>0</v>
      </c>
      <c r="P420" s="69">
        <v>0</v>
      </c>
      <c r="Q420" s="69">
        <v>0</v>
      </c>
      <c r="R420" s="69">
        <v>0</v>
      </c>
      <c r="S420" s="69">
        <v>0</v>
      </c>
      <c r="T420" s="69">
        <v>0</v>
      </c>
      <c r="U420" s="69">
        <v>0</v>
      </c>
      <c r="V420" s="69">
        <v>0</v>
      </c>
      <c r="W420" s="69">
        <v>0</v>
      </c>
    </row>
    <row r="421" spans="2:23">
      <c r="B421" s="67">
        <v>419</v>
      </c>
      <c r="C421" s="67" t="s">
        <v>741</v>
      </c>
      <c r="D421" s="67" t="s">
        <v>1615</v>
      </c>
      <c r="E421" s="67">
        <v>0</v>
      </c>
      <c r="F421" s="70">
        <v>0</v>
      </c>
      <c r="G421" s="67">
        <v>79591</v>
      </c>
      <c r="H421" s="70">
        <v>1</v>
      </c>
      <c r="I421" s="69">
        <v>0</v>
      </c>
      <c r="J421" s="69">
        <v>0</v>
      </c>
      <c r="K421" s="69">
        <v>0</v>
      </c>
      <c r="L421" s="69">
        <v>0</v>
      </c>
      <c r="M421" s="69">
        <v>0</v>
      </c>
      <c r="N421" s="69">
        <v>0</v>
      </c>
      <c r="O421" s="69">
        <v>0</v>
      </c>
      <c r="P421" s="69">
        <v>0</v>
      </c>
      <c r="Q421" s="69">
        <v>0</v>
      </c>
      <c r="R421" s="69">
        <v>0</v>
      </c>
      <c r="S421" s="69">
        <v>0</v>
      </c>
      <c r="T421" s="69">
        <v>0</v>
      </c>
      <c r="U421" s="69">
        <v>0</v>
      </c>
      <c r="V421" s="69">
        <v>0</v>
      </c>
      <c r="W421" s="69">
        <v>0</v>
      </c>
    </row>
    <row r="422" spans="2:23">
      <c r="B422" s="67">
        <v>420</v>
      </c>
      <c r="C422" s="67" t="s">
        <v>742</v>
      </c>
      <c r="D422" s="67" t="s">
        <v>1615</v>
      </c>
      <c r="E422" s="67">
        <v>0</v>
      </c>
      <c r="F422" s="70">
        <v>0</v>
      </c>
      <c r="G422" s="67">
        <v>79591</v>
      </c>
      <c r="H422" s="70">
        <v>1</v>
      </c>
      <c r="I422" s="69">
        <v>0</v>
      </c>
      <c r="J422" s="69">
        <v>0</v>
      </c>
      <c r="K422" s="69">
        <v>0</v>
      </c>
      <c r="L422" s="69">
        <v>0</v>
      </c>
      <c r="M422" s="69">
        <v>0</v>
      </c>
      <c r="N422" s="69">
        <v>0</v>
      </c>
      <c r="O422" s="69">
        <v>0</v>
      </c>
      <c r="P422" s="69">
        <v>0</v>
      </c>
      <c r="Q422" s="69">
        <v>0</v>
      </c>
      <c r="R422" s="69">
        <v>0</v>
      </c>
      <c r="S422" s="69">
        <v>0</v>
      </c>
      <c r="T422" s="69">
        <v>0</v>
      </c>
      <c r="U422" s="69">
        <v>0</v>
      </c>
      <c r="V422" s="69">
        <v>0</v>
      </c>
      <c r="W422" s="69">
        <v>0</v>
      </c>
    </row>
    <row r="423" spans="2:23">
      <c r="B423" s="67">
        <v>421</v>
      </c>
      <c r="C423" s="67" t="s">
        <v>743</v>
      </c>
      <c r="D423" s="67" t="s">
        <v>1615</v>
      </c>
      <c r="E423" s="67">
        <v>0</v>
      </c>
      <c r="F423" s="70">
        <v>0</v>
      </c>
      <c r="G423" s="67">
        <v>79591</v>
      </c>
      <c r="H423" s="70">
        <v>1</v>
      </c>
      <c r="I423" s="69">
        <v>0</v>
      </c>
      <c r="J423" s="69">
        <v>0</v>
      </c>
      <c r="K423" s="69">
        <v>0</v>
      </c>
      <c r="L423" s="69">
        <v>0</v>
      </c>
      <c r="M423" s="69">
        <v>0</v>
      </c>
      <c r="N423" s="69">
        <v>0</v>
      </c>
      <c r="O423" s="69">
        <v>0</v>
      </c>
      <c r="P423" s="69">
        <v>0</v>
      </c>
      <c r="Q423" s="69">
        <v>0</v>
      </c>
      <c r="R423" s="69">
        <v>0</v>
      </c>
      <c r="S423" s="69">
        <v>0</v>
      </c>
      <c r="T423" s="69">
        <v>0</v>
      </c>
      <c r="U423" s="69">
        <v>0</v>
      </c>
      <c r="V423" s="69">
        <v>0</v>
      </c>
      <c r="W423" s="69">
        <v>0</v>
      </c>
    </row>
    <row r="424" spans="2:23">
      <c r="B424" s="67">
        <v>422</v>
      </c>
      <c r="C424" s="67" t="s">
        <v>744</v>
      </c>
      <c r="D424" s="67" t="s">
        <v>1615</v>
      </c>
      <c r="E424" s="67">
        <v>0</v>
      </c>
      <c r="F424" s="70">
        <v>0</v>
      </c>
      <c r="G424" s="67">
        <v>79591</v>
      </c>
      <c r="H424" s="70">
        <v>1</v>
      </c>
      <c r="I424" s="69">
        <v>0</v>
      </c>
      <c r="J424" s="69">
        <v>0</v>
      </c>
      <c r="K424" s="69">
        <v>0</v>
      </c>
      <c r="L424" s="69">
        <v>0</v>
      </c>
      <c r="M424" s="69">
        <v>0</v>
      </c>
      <c r="N424" s="69">
        <v>0</v>
      </c>
      <c r="O424" s="69">
        <v>0</v>
      </c>
      <c r="P424" s="69">
        <v>0</v>
      </c>
      <c r="Q424" s="69">
        <v>0</v>
      </c>
      <c r="R424" s="69">
        <v>0</v>
      </c>
      <c r="S424" s="69">
        <v>0</v>
      </c>
      <c r="T424" s="69">
        <v>0</v>
      </c>
      <c r="U424" s="69">
        <v>0</v>
      </c>
      <c r="V424" s="69">
        <v>0</v>
      </c>
      <c r="W424" s="69">
        <v>0</v>
      </c>
    </row>
    <row r="425" spans="2:23">
      <c r="B425" s="67">
        <v>423</v>
      </c>
      <c r="C425" s="67" t="s">
        <v>745</v>
      </c>
      <c r="D425" s="67" t="s">
        <v>1615</v>
      </c>
      <c r="E425" s="67">
        <v>0</v>
      </c>
      <c r="F425" s="70">
        <v>0</v>
      </c>
      <c r="G425" s="67">
        <v>79591</v>
      </c>
      <c r="H425" s="70">
        <v>1</v>
      </c>
      <c r="I425" s="69">
        <v>0</v>
      </c>
      <c r="J425" s="69">
        <v>0</v>
      </c>
      <c r="K425" s="69">
        <v>0</v>
      </c>
      <c r="L425" s="69">
        <v>0</v>
      </c>
      <c r="M425" s="69">
        <v>0</v>
      </c>
      <c r="N425" s="69">
        <v>0</v>
      </c>
      <c r="O425" s="69">
        <v>0</v>
      </c>
      <c r="P425" s="69">
        <v>0</v>
      </c>
      <c r="Q425" s="69">
        <v>0</v>
      </c>
      <c r="R425" s="69">
        <v>0</v>
      </c>
      <c r="S425" s="69">
        <v>0</v>
      </c>
      <c r="T425" s="69">
        <v>0</v>
      </c>
      <c r="U425" s="69">
        <v>0</v>
      </c>
      <c r="V425" s="69">
        <v>0</v>
      </c>
      <c r="W425" s="69">
        <v>0</v>
      </c>
    </row>
    <row r="426" spans="2:23">
      <c r="B426" s="67">
        <v>424</v>
      </c>
      <c r="C426" s="67" t="s">
        <v>746</v>
      </c>
      <c r="D426" s="67" t="s">
        <v>1615</v>
      </c>
      <c r="E426" s="67">
        <v>0</v>
      </c>
      <c r="F426" s="70">
        <v>0</v>
      </c>
      <c r="G426" s="67">
        <v>79437</v>
      </c>
      <c r="H426" s="70">
        <v>0.99806510786395397</v>
      </c>
      <c r="I426" s="69">
        <v>0</v>
      </c>
      <c r="J426" s="69">
        <v>0</v>
      </c>
      <c r="K426" s="69">
        <v>0</v>
      </c>
      <c r="L426" s="69">
        <v>0</v>
      </c>
      <c r="M426" s="69">
        <v>0</v>
      </c>
      <c r="N426" s="69">
        <v>0</v>
      </c>
      <c r="O426" s="69">
        <v>0</v>
      </c>
      <c r="P426" s="69">
        <v>0</v>
      </c>
      <c r="Q426" s="69">
        <v>0</v>
      </c>
      <c r="R426" s="69">
        <v>0</v>
      </c>
      <c r="S426" s="69">
        <v>0</v>
      </c>
      <c r="T426" s="69">
        <v>0</v>
      </c>
      <c r="U426" s="69">
        <v>160435.16</v>
      </c>
      <c r="V426" s="69">
        <v>25.153641617770901</v>
      </c>
      <c r="W426" s="69">
        <v>1052.5027851479799</v>
      </c>
    </row>
    <row r="427" spans="2:23">
      <c r="B427" s="67">
        <v>425</v>
      </c>
      <c r="C427" s="67" t="s">
        <v>747</v>
      </c>
      <c r="D427" s="67" t="s">
        <v>1615</v>
      </c>
      <c r="E427" s="67">
        <v>0</v>
      </c>
      <c r="F427" s="70">
        <v>0</v>
      </c>
      <c r="G427" s="67">
        <v>79435</v>
      </c>
      <c r="H427" s="70">
        <v>0.99803997939465505</v>
      </c>
      <c r="I427" s="69">
        <v>0</v>
      </c>
      <c r="J427" s="69">
        <v>0</v>
      </c>
      <c r="K427" s="69">
        <v>0</v>
      </c>
      <c r="L427" s="69">
        <v>0</v>
      </c>
      <c r="M427" s="69">
        <v>0</v>
      </c>
      <c r="N427" s="69">
        <v>0</v>
      </c>
      <c r="O427" s="69">
        <v>0</v>
      </c>
      <c r="P427" s="69">
        <v>0</v>
      </c>
      <c r="Q427" s="69">
        <v>0</v>
      </c>
      <c r="R427" s="69">
        <v>0</v>
      </c>
      <c r="S427" s="69">
        <v>0</v>
      </c>
      <c r="T427" s="69">
        <v>0</v>
      </c>
      <c r="U427" s="69">
        <v>154987.18</v>
      </c>
      <c r="V427" s="69">
        <v>21.990520033672102</v>
      </c>
      <c r="W427" s="69">
        <v>998.44249497233</v>
      </c>
    </row>
    <row r="428" spans="2:23">
      <c r="B428" s="67">
        <v>426</v>
      </c>
      <c r="C428" s="67" t="s">
        <v>748</v>
      </c>
      <c r="D428" s="67" t="s">
        <v>1615</v>
      </c>
      <c r="E428" s="67">
        <v>0</v>
      </c>
      <c r="F428" s="70">
        <v>0</v>
      </c>
      <c r="G428" s="67">
        <v>79430</v>
      </c>
      <c r="H428" s="70">
        <v>0.99797715822140698</v>
      </c>
      <c r="I428" s="69">
        <v>0</v>
      </c>
      <c r="J428" s="69">
        <v>0</v>
      </c>
      <c r="K428" s="69">
        <v>0</v>
      </c>
      <c r="L428" s="69">
        <v>0</v>
      </c>
      <c r="M428" s="69">
        <v>0</v>
      </c>
      <c r="N428" s="69">
        <v>0</v>
      </c>
      <c r="O428" s="69">
        <v>0</v>
      </c>
      <c r="P428" s="69">
        <v>0</v>
      </c>
      <c r="Q428" s="69">
        <v>0</v>
      </c>
      <c r="R428" s="69">
        <v>0</v>
      </c>
      <c r="S428" s="69">
        <v>0</v>
      </c>
      <c r="T428" s="69">
        <v>0</v>
      </c>
      <c r="U428" s="69">
        <v>149464.01</v>
      </c>
      <c r="V428" s="69">
        <v>19.386604515585901</v>
      </c>
      <c r="W428" s="69">
        <v>939.88629666104805</v>
      </c>
    </row>
    <row r="429" spans="2:23">
      <c r="B429" s="67">
        <v>427</v>
      </c>
      <c r="C429" s="67" t="s">
        <v>749</v>
      </c>
      <c r="D429" s="67" t="s">
        <v>1615</v>
      </c>
      <c r="E429" s="67">
        <v>0</v>
      </c>
      <c r="F429" s="70">
        <v>0</v>
      </c>
      <c r="G429" s="67">
        <v>79448</v>
      </c>
      <c r="H429" s="70">
        <v>0.99820331444510102</v>
      </c>
      <c r="I429" s="69">
        <v>0</v>
      </c>
      <c r="J429" s="69">
        <v>0</v>
      </c>
      <c r="K429" s="69">
        <v>0</v>
      </c>
      <c r="L429" s="69">
        <v>0</v>
      </c>
      <c r="M429" s="69">
        <v>0</v>
      </c>
      <c r="N429" s="69">
        <v>0</v>
      </c>
      <c r="O429" s="69">
        <v>0</v>
      </c>
      <c r="P429" s="69">
        <v>0</v>
      </c>
      <c r="Q429" s="69">
        <v>0</v>
      </c>
      <c r="R429" s="69">
        <v>0</v>
      </c>
      <c r="S429" s="69">
        <v>0</v>
      </c>
      <c r="T429" s="69">
        <v>0</v>
      </c>
      <c r="U429" s="69">
        <v>164536.37</v>
      </c>
      <c r="V429" s="69">
        <v>27.506751517131299</v>
      </c>
      <c r="W429" s="69">
        <v>1041.5145824458</v>
      </c>
    </row>
    <row r="430" spans="2:23">
      <c r="B430" s="67">
        <v>428</v>
      </c>
      <c r="C430" s="67" t="s">
        <v>750</v>
      </c>
      <c r="D430" s="67" t="s">
        <v>1615</v>
      </c>
      <c r="E430" s="67">
        <v>0</v>
      </c>
      <c r="F430" s="70">
        <v>0</v>
      </c>
      <c r="G430" s="67">
        <v>79440</v>
      </c>
      <c r="H430" s="70">
        <v>0.99810280056790301</v>
      </c>
      <c r="I430" s="69">
        <v>0</v>
      </c>
      <c r="J430" s="69">
        <v>0</v>
      </c>
      <c r="K430" s="69">
        <v>0</v>
      </c>
      <c r="L430" s="69">
        <v>0</v>
      </c>
      <c r="M430" s="69">
        <v>0</v>
      </c>
      <c r="N430" s="69">
        <v>0</v>
      </c>
      <c r="O430" s="69">
        <v>0</v>
      </c>
      <c r="P430" s="69">
        <v>0</v>
      </c>
      <c r="Q430" s="69">
        <v>0</v>
      </c>
      <c r="R430" s="69">
        <v>0</v>
      </c>
      <c r="S430" s="69">
        <v>0</v>
      </c>
      <c r="T430" s="69">
        <v>0</v>
      </c>
      <c r="U430" s="69">
        <v>163168.47</v>
      </c>
      <c r="V430" s="69">
        <v>25.775711449787</v>
      </c>
      <c r="W430" s="69">
        <v>1020.2769533217401</v>
      </c>
    </row>
    <row r="431" spans="2:23">
      <c r="B431" s="67">
        <v>429</v>
      </c>
      <c r="C431" s="67" t="s">
        <v>751</v>
      </c>
      <c r="D431" s="67" t="s">
        <v>1615</v>
      </c>
      <c r="E431" s="67">
        <v>0</v>
      </c>
      <c r="F431" s="70">
        <v>0</v>
      </c>
      <c r="G431" s="67">
        <v>79589</v>
      </c>
      <c r="H431" s="70">
        <v>0.99997487153070097</v>
      </c>
      <c r="I431" s="69">
        <v>0</v>
      </c>
      <c r="J431" s="69">
        <v>0</v>
      </c>
      <c r="K431" s="69">
        <v>0</v>
      </c>
      <c r="L431" s="69">
        <v>0</v>
      </c>
      <c r="M431" s="69">
        <v>0</v>
      </c>
      <c r="N431" s="69">
        <v>0</v>
      </c>
      <c r="O431" s="69">
        <v>0</v>
      </c>
      <c r="P431" s="69">
        <v>0</v>
      </c>
      <c r="Q431" s="69">
        <v>0</v>
      </c>
      <c r="R431" s="69">
        <v>0</v>
      </c>
      <c r="S431" s="69">
        <v>0</v>
      </c>
      <c r="T431" s="69">
        <v>0</v>
      </c>
      <c r="U431" s="69">
        <v>9982.5400000000009</v>
      </c>
      <c r="V431" s="69">
        <v>0.15333580429948099</v>
      </c>
      <c r="W431" s="69">
        <v>36.249748734769</v>
      </c>
    </row>
    <row r="432" spans="2:23">
      <c r="B432" s="67">
        <v>430</v>
      </c>
      <c r="C432" s="67" t="s">
        <v>752</v>
      </c>
      <c r="D432" s="67" t="s">
        <v>1615</v>
      </c>
      <c r="E432" s="67">
        <v>0</v>
      </c>
      <c r="F432" s="70">
        <v>0</v>
      </c>
      <c r="G432" s="67">
        <v>79589</v>
      </c>
      <c r="H432" s="70">
        <v>0.99997487153070097</v>
      </c>
      <c r="I432" s="69">
        <v>0</v>
      </c>
      <c r="J432" s="69">
        <v>0</v>
      </c>
      <c r="K432" s="69">
        <v>0</v>
      </c>
      <c r="L432" s="69">
        <v>0</v>
      </c>
      <c r="M432" s="69">
        <v>0</v>
      </c>
      <c r="N432" s="69">
        <v>0</v>
      </c>
      <c r="O432" s="69">
        <v>0</v>
      </c>
      <c r="P432" s="69">
        <v>0</v>
      </c>
      <c r="Q432" s="69">
        <v>0</v>
      </c>
      <c r="R432" s="69">
        <v>0</v>
      </c>
      <c r="S432" s="69">
        <v>0</v>
      </c>
      <c r="T432" s="69">
        <v>0</v>
      </c>
      <c r="U432" s="69">
        <v>5407.21</v>
      </c>
      <c r="V432" s="69">
        <v>8.1893807088741194E-2</v>
      </c>
      <c r="W432" s="69">
        <v>19.5666273700811</v>
      </c>
    </row>
    <row r="433" spans="2:23">
      <c r="B433" s="67">
        <v>431</v>
      </c>
      <c r="C433" s="67" t="s">
        <v>753</v>
      </c>
      <c r="D433" s="67" t="s">
        <v>1615</v>
      </c>
      <c r="E433" s="67">
        <v>0</v>
      </c>
      <c r="F433" s="70">
        <v>0</v>
      </c>
      <c r="G433" s="67">
        <v>79589</v>
      </c>
      <c r="H433" s="70">
        <v>0.99997487153070097</v>
      </c>
      <c r="I433" s="69">
        <v>0</v>
      </c>
      <c r="J433" s="69">
        <v>0</v>
      </c>
      <c r="K433" s="69">
        <v>0</v>
      </c>
      <c r="L433" s="69">
        <v>0</v>
      </c>
      <c r="M433" s="69">
        <v>0</v>
      </c>
      <c r="N433" s="69">
        <v>0</v>
      </c>
      <c r="O433" s="69">
        <v>0</v>
      </c>
      <c r="P433" s="69">
        <v>0</v>
      </c>
      <c r="Q433" s="69">
        <v>0</v>
      </c>
      <c r="R433" s="69">
        <v>0</v>
      </c>
      <c r="S433" s="69">
        <v>0</v>
      </c>
      <c r="T433" s="69">
        <v>0</v>
      </c>
      <c r="U433" s="69">
        <v>3604.81</v>
      </c>
      <c r="V433" s="69">
        <v>5.4595997034840603E-2</v>
      </c>
      <c r="W433" s="69">
        <v>13.0444345752669</v>
      </c>
    </row>
    <row r="434" spans="2:23">
      <c r="B434" s="67">
        <v>432</v>
      </c>
      <c r="C434" s="67" t="s">
        <v>754</v>
      </c>
      <c r="D434" s="67" t="s">
        <v>1615</v>
      </c>
      <c r="E434" s="67">
        <v>0</v>
      </c>
      <c r="F434" s="70">
        <v>0</v>
      </c>
      <c r="G434" s="67">
        <v>79589</v>
      </c>
      <c r="H434" s="70">
        <v>0.99997487153070097</v>
      </c>
      <c r="I434" s="69">
        <v>0</v>
      </c>
      <c r="J434" s="69">
        <v>0</v>
      </c>
      <c r="K434" s="69">
        <v>0</v>
      </c>
      <c r="L434" s="69">
        <v>0</v>
      </c>
      <c r="M434" s="69">
        <v>0</v>
      </c>
      <c r="N434" s="69">
        <v>0</v>
      </c>
      <c r="O434" s="69">
        <v>0</v>
      </c>
      <c r="P434" s="69">
        <v>0</v>
      </c>
      <c r="Q434" s="69">
        <v>0</v>
      </c>
      <c r="R434" s="69">
        <v>0</v>
      </c>
      <c r="S434" s="69">
        <v>0</v>
      </c>
      <c r="T434" s="69">
        <v>0</v>
      </c>
      <c r="U434" s="69">
        <v>9982.5400000000009</v>
      </c>
      <c r="V434" s="69">
        <v>0.155873277129324</v>
      </c>
      <c r="W434" s="69">
        <v>36.411957717909601</v>
      </c>
    </row>
    <row r="435" spans="2:23">
      <c r="B435" s="67">
        <v>433</v>
      </c>
      <c r="C435" s="67" t="s">
        <v>755</v>
      </c>
      <c r="D435" s="67" t="s">
        <v>1615</v>
      </c>
      <c r="E435" s="67">
        <v>0</v>
      </c>
      <c r="F435" s="70">
        <v>0</v>
      </c>
      <c r="G435" s="67">
        <v>79589</v>
      </c>
      <c r="H435" s="70">
        <v>0.99997487153070097</v>
      </c>
      <c r="I435" s="69">
        <v>0</v>
      </c>
      <c r="J435" s="69">
        <v>0</v>
      </c>
      <c r="K435" s="69">
        <v>0</v>
      </c>
      <c r="L435" s="69">
        <v>0</v>
      </c>
      <c r="M435" s="69">
        <v>0</v>
      </c>
      <c r="N435" s="69">
        <v>0</v>
      </c>
      <c r="O435" s="69">
        <v>0</v>
      </c>
      <c r="P435" s="69">
        <v>0</v>
      </c>
      <c r="Q435" s="69">
        <v>0</v>
      </c>
      <c r="R435" s="69">
        <v>0</v>
      </c>
      <c r="S435" s="69">
        <v>0</v>
      </c>
      <c r="T435" s="69">
        <v>0</v>
      </c>
      <c r="U435" s="69">
        <v>9982.5400000000009</v>
      </c>
      <c r="V435" s="69">
        <v>0.155873277129324</v>
      </c>
      <c r="W435" s="69">
        <v>36.411957717909601</v>
      </c>
    </row>
    <row r="436" spans="2:23">
      <c r="B436" s="67">
        <v>434</v>
      </c>
      <c r="C436" s="67" t="s">
        <v>756</v>
      </c>
      <c r="D436" s="67" t="s">
        <v>1615</v>
      </c>
      <c r="E436" s="67">
        <v>0</v>
      </c>
      <c r="F436" s="70">
        <v>0</v>
      </c>
      <c r="G436" s="67">
        <v>79591</v>
      </c>
      <c r="H436" s="70">
        <v>1</v>
      </c>
      <c r="I436" s="69">
        <v>0</v>
      </c>
      <c r="J436" s="69">
        <v>0</v>
      </c>
      <c r="K436" s="69">
        <v>0</v>
      </c>
      <c r="L436" s="69">
        <v>0</v>
      </c>
      <c r="M436" s="69">
        <v>0</v>
      </c>
      <c r="N436" s="69">
        <v>0</v>
      </c>
      <c r="O436" s="69">
        <v>0</v>
      </c>
      <c r="P436" s="69">
        <v>0</v>
      </c>
      <c r="Q436" s="69">
        <v>0</v>
      </c>
      <c r="R436" s="69">
        <v>0</v>
      </c>
      <c r="S436" s="69">
        <v>0</v>
      </c>
      <c r="T436" s="69">
        <v>0</v>
      </c>
      <c r="U436" s="69">
        <v>0</v>
      </c>
      <c r="V436" s="69">
        <v>0</v>
      </c>
      <c r="W436" s="69">
        <v>0</v>
      </c>
    </row>
    <row r="437" spans="2:23">
      <c r="B437" s="67">
        <v>435</v>
      </c>
      <c r="C437" s="67" t="s">
        <v>757</v>
      </c>
      <c r="D437" s="67" t="s">
        <v>1615</v>
      </c>
      <c r="E437" s="67">
        <v>0</v>
      </c>
      <c r="F437" s="70">
        <v>0</v>
      </c>
      <c r="G437" s="67">
        <v>79591</v>
      </c>
      <c r="H437" s="70">
        <v>1</v>
      </c>
      <c r="I437" s="69">
        <v>0</v>
      </c>
      <c r="J437" s="69">
        <v>0</v>
      </c>
      <c r="K437" s="69">
        <v>0</v>
      </c>
      <c r="L437" s="69">
        <v>0</v>
      </c>
      <c r="M437" s="69">
        <v>0</v>
      </c>
      <c r="N437" s="69">
        <v>0</v>
      </c>
      <c r="O437" s="69">
        <v>0</v>
      </c>
      <c r="P437" s="69">
        <v>0</v>
      </c>
      <c r="Q437" s="69">
        <v>0</v>
      </c>
      <c r="R437" s="69">
        <v>0</v>
      </c>
      <c r="S437" s="69">
        <v>0</v>
      </c>
      <c r="T437" s="69">
        <v>0</v>
      </c>
      <c r="U437" s="69">
        <v>0</v>
      </c>
      <c r="V437" s="69">
        <v>0</v>
      </c>
      <c r="W437" s="69">
        <v>0</v>
      </c>
    </row>
    <row r="438" spans="2:23">
      <c r="B438" s="67">
        <v>436</v>
      </c>
      <c r="C438" s="67" t="s">
        <v>758</v>
      </c>
      <c r="D438" s="67" t="s">
        <v>1615</v>
      </c>
      <c r="E438" s="67">
        <v>0</v>
      </c>
      <c r="F438" s="70">
        <v>0</v>
      </c>
      <c r="G438" s="67">
        <v>79591</v>
      </c>
      <c r="H438" s="70">
        <v>1</v>
      </c>
      <c r="I438" s="69">
        <v>0</v>
      </c>
      <c r="J438" s="69">
        <v>0</v>
      </c>
      <c r="K438" s="69">
        <v>0</v>
      </c>
      <c r="L438" s="69">
        <v>0</v>
      </c>
      <c r="M438" s="69">
        <v>0</v>
      </c>
      <c r="N438" s="69">
        <v>0</v>
      </c>
      <c r="O438" s="69">
        <v>0</v>
      </c>
      <c r="P438" s="69">
        <v>0</v>
      </c>
      <c r="Q438" s="69">
        <v>0</v>
      </c>
      <c r="R438" s="69">
        <v>0</v>
      </c>
      <c r="S438" s="69">
        <v>0</v>
      </c>
      <c r="T438" s="69">
        <v>0</v>
      </c>
      <c r="U438" s="69">
        <v>0</v>
      </c>
      <c r="V438" s="69">
        <v>0</v>
      </c>
      <c r="W438" s="69">
        <v>0</v>
      </c>
    </row>
    <row r="439" spans="2:23">
      <c r="B439" s="67">
        <v>437</v>
      </c>
      <c r="C439" s="67" t="s">
        <v>759</v>
      </c>
      <c r="D439" s="67" t="s">
        <v>1615</v>
      </c>
      <c r="E439" s="67">
        <v>0</v>
      </c>
      <c r="F439" s="70">
        <v>0</v>
      </c>
      <c r="G439" s="67">
        <v>79591</v>
      </c>
      <c r="H439" s="70">
        <v>1</v>
      </c>
      <c r="I439" s="69">
        <v>0</v>
      </c>
      <c r="J439" s="69">
        <v>0</v>
      </c>
      <c r="K439" s="69">
        <v>0</v>
      </c>
      <c r="L439" s="69">
        <v>0</v>
      </c>
      <c r="M439" s="69">
        <v>0</v>
      </c>
      <c r="N439" s="69">
        <v>0</v>
      </c>
      <c r="O439" s="69">
        <v>0</v>
      </c>
      <c r="P439" s="69">
        <v>0</v>
      </c>
      <c r="Q439" s="69">
        <v>0</v>
      </c>
      <c r="R439" s="69">
        <v>0</v>
      </c>
      <c r="S439" s="69">
        <v>0</v>
      </c>
      <c r="T439" s="69">
        <v>0</v>
      </c>
      <c r="U439" s="69">
        <v>0</v>
      </c>
      <c r="V439" s="69">
        <v>0</v>
      </c>
      <c r="W439" s="69">
        <v>0</v>
      </c>
    </row>
    <row r="440" spans="2:23">
      <c r="B440" s="67">
        <v>438</v>
      </c>
      <c r="C440" s="67" t="s">
        <v>760</v>
      </c>
      <c r="D440" s="67" t="s">
        <v>1615</v>
      </c>
      <c r="E440" s="67">
        <v>0</v>
      </c>
      <c r="F440" s="70">
        <v>0</v>
      </c>
      <c r="G440" s="67">
        <v>79591</v>
      </c>
      <c r="H440" s="70">
        <v>1</v>
      </c>
      <c r="I440" s="69">
        <v>0</v>
      </c>
      <c r="J440" s="69">
        <v>0</v>
      </c>
      <c r="K440" s="69">
        <v>0</v>
      </c>
      <c r="L440" s="69">
        <v>0</v>
      </c>
      <c r="M440" s="69">
        <v>0</v>
      </c>
      <c r="N440" s="69">
        <v>0</v>
      </c>
      <c r="O440" s="69">
        <v>0</v>
      </c>
      <c r="P440" s="69">
        <v>0</v>
      </c>
      <c r="Q440" s="69">
        <v>0</v>
      </c>
      <c r="R440" s="69">
        <v>0</v>
      </c>
      <c r="S440" s="69">
        <v>0</v>
      </c>
      <c r="T440" s="69">
        <v>0</v>
      </c>
      <c r="U440" s="69">
        <v>0</v>
      </c>
      <c r="V440" s="69">
        <v>0</v>
      </c>
      <c r="W440" s="69">
        <v>0</v>
      </c>
    </row>
    <row r="441" spans="2:23">
      <c r="B441" s="67">
        <v>439</v>
      </c>
      <c r="C441" s="67" t="s">
        <v>761</v>
      </c>
      <c r="D441" s="67" t="s">
        <v>1615</v>
      </c>
      <c r="E441" s="67">
        <v>0</v>
      </c>
      <c r="F441" s="70">
        <v>0</v>
      </c>
      <c r="G441" s="67">
        <v>79591</v>
      </c>
      <c r="H441" s="70">
        <v>1</v>
      </c>
      <c r="I441" s="69">
        <v>0</v>
      </c>
      <c r="J441" s="69">
        <v>0</v>
      </c>
      <c r="K441" s="69">
        <v>0</v>
      </c>
      <c r="L441" s="69">
        <v>0</v>
      </c>
      <c r="M441" s="69">
        <v>0</v>
      </c>
      <c r="N441" s="69">
        <v>0</v>
      </c>
      <c r="O441" s="69">
        <v>0</v>
      </c>
      <c r="P441" s="69">
        <v>0</v>
      </c>
      <c r="Q441" s="69">
        <v>0</v>
      </c>
      <c r="R441" s="69">
        <v>0</v>
      </c>
      <c r="S441" s="69">
        <v>0</v>
      </c>
      <c r="T441" s="69">
        <v>0</v>
      </c>
      <c r="U441" s="69">
        <v>0</v>
      </c>
      <c r="V441" s="69">
        <v>0</v>
      </c>
      <c r="W441" s="69">
        <v>0</v>
      </c>
    </row>
    <row r="442" spans="2:23">
      <c r="B442" s="67">
        <v>440</v>
      </c>
      <c r="C442" s="67" t="s">
        <v>762</v>
      </c>
      <c r="D442" s="67" t="s">
        <v>1615</v>
      </c>
      <c r="E442" s="67">
        <v>0</v>
      </c>
      <c r="F442" s="70">
        <v>0</v>
      </c>
      <c r="G442" s="67">
        <v>79591</v>
      </c>
      <c r="H442" s="70">
        <v>1</v>
      </c>
      <c r="I442" s="69">
        <v>0</v>
      </c>
      <c r="J442" s="69">
        <v>0</v>
      </c>
      <c r="K442" s="69">
        <v>0</v>
      </c>
      <c r="L442" s="69">
        <v>0</v>
      </c>
      <c r="M442" s="69">
        <v>0</v>
      </c>
      <c r="N442" s="69">
        <v>0</v>
      </c>
      <c r="O442" s="69">
        <v>0</v>
      </c>
      <c r="P442" s="69">
        <v>0</v>
      </c>
      <c r="Q442" s="69">
        <v>0</v>
      </c>
      <c r="R442" s="69">
        <v>0</v>
      </c>
      <c r="S442" s="69">
        <v>0</v>
      </c>
      <c r="T442" s="69">
        <v>0</v>
      </c>
      <c r="U442" s="69">
        <v>0</v>
      </c>
      <c r="V442" s="69">
        <v>0</v>
      </c>
      <c r="W442" s="69">
        <v>0</v>
      </c>
    </row>
    <row r="443" spans="2:23">
      <c r="B443" s="67">
        <v>441</v>
      </c>
      <c r="C443" s="67" t="s">
        <v>763</v>
      </c>
      <c r="D443" s="67" t="s">
        <v>1615</v>
      </c>
      <c r="E443" s="67">
        <v>0</v>
      </c>
      <c r="F443" s="70">
        <v>0</v>
      </c>
      <c r="G443" s="67">
        <v>79591</v>
      </c>
      <c r="H443" s="70">
        <v>1</v>
      </c>
      <c r="I443" s="69">
        <v>0</v>
      </c>
      <c r="J443" s="69">
        <v>0</v>
      </c>
      <c r="K443" s="69">
        <v>0</v>
      </c>
      <c r="L443" s="69">
        <v>0</v>
      </c>
      <c r="M443" s="69">
        <v>0</v>
      </c>
      <c r="N443" s="69">
        <v>0</v>
      </c>
      <c r="O443" s="69">
        <v>0</v>
      </c>
      <c r="P443" s="69">
        <v>0</v>
      </c>
      <c r="Q443" s="69">
        <v>0</v>
      </c>
      <c r="R443" s="69">
        <v>0</v>
      </c>
      <c r="S443" s="69">
        <v>0</v>
      </c>
      <c r="T443" s="69">
        <v>0</v>
      </c>
      <c r="U443" s="69">
        <v>0</v>
      </c>
      <c r="V443" s="69">
        <v>0</v>
      </c>
      <c r="W443" s="69">
        <v>0</v>
      </c>
    </row>
    <row r="444" spans="2:23">
      <c r="B444" s="67">
        <v>442</v>
      </c>
      <c r="C444" s="67" t="s">
        <v>764</v>
      </c>
      <c r="D444" s="67" t="s">
        <v>1615</v>
      </c>
      <c r="E444" s="67">
        <v>0</v>
      </c>
      <c r="F444" s="70">
        <v>0</v>
      </c>
      <c r="G444" s="67">
        <v>79591</v>
      </c>
      <c r="H444" s="70">
        <v>1</v>
      </c>
      <c r="I444" s="69">
        <v>0</v>
      </c>
      <c r="J444" s="69">
        <v>0</v>
      </c>
      <c r="K444" s="69">
        <v>0</v>
      </c>
      <c r="L444" s="69">
        <v>0</v>
      </c>
      <c r="M444" s="69">
        <v>0</v>
      </c>
      <c r="N444" s="69">
        <v>0</v>
      </c>
      <c r="O444" s="69">
        <v>0</v>
      </c>
      <c r="P444" s="69">
        <v>0</v>
      </c>
      <c r="Q444" s="69">
        <v>0</v>
      </c>
      <c r="R444" s="69">
        <v>0</v>
      </c>
      <c r="S444" s="69">
        <v>0</v>
      </c>
      <c r="T444" s="69">
        <v>0</v>
      </c>
      <c r="U444" s="69">
        <v>0</v>
      </c>
      <c r="V444" s="69">
        <v>0</v>
      </c>
      <c r="W444" s="69">
        <v>0</v>
      </c>
    </row>
    <row r="445" spans="2:23">
      <c r="B445" s="67">
        <v>443</v>
      </c>
      <c r="C445" s="67" t="s">
        <v>765</v>
      </c>
      <c r="D445" s="67" t="s">
        <v>1615</v>
      </c>
      <c r="E445" s="67">
        <v>0</v>
      </c>
      <c r="F445" s="70">
        <v>0</v>
      </c>
      <c r="G445" s="67">
        <v>79591</v>
      </c>
      <c r="H445" s="70">
        <v>1</v>
      </c>
      <c r="I445" s="69">
        <v>0</v>
      </c>
      <c r="J445" s="69">
        <v>0</v>
      </c>
      <c r="K445" s="69">
        <v>0</v>
      </c>
      <c r="L445" s="69">
        <v>0</v>
      </c>
      <c r="M445" s="69">
        <v>0</v>
      </c>
      <c r="N445" s="69">
        <v>0</v>
      </c>
      <c r="O445" s="69">
        <v>0</v>
      </c>
      <c r="P445" s="69">
        <v>0</v>
      </c>
      <c r="Q445" s="69">
        <v>0</v>
      </c>
      <c r="R445" s="69">
        <v>0</v>
      </c>
      <c r="S445" s="69">
        <v>0</v>
      </c>
      <c r="T445" s="69">
        <v>0</v>
      </c>
      <c r="U445" s="69">
        <v>0</v>
      </c>
      <c r="V445" s="69">
        <v>0</v>
      </c>
      <c r="W445" s="69">
        <v>0</v>
      </c>
    </row>
    <row r="446" spans="2:23">
      <c r="B446" s="67">
        <v>444</v>
      </c>
      <c r="C446" s="67" t="s">
        <v>766</v>
      </c>
      <c r="D446" s="67" t="s">
        <v>1615</v>
      </c>
      <c r="E446" s="67">
        <v>0</v>
      </c>
      <c r="F446" s="70">
        <v>0</v>
      </c>
      <c r="G446" s="67">
        <v>78739</v>
      </c>
      <c r="H446" s="70">
        <v>0.98929527207850099</v>
      </c>
      <c r="I446" s="69">
        <v>0</v>
      </c>
      <c r="J446" s="69">
        <v>0</v>
      </c>
      <c r="K446" s="69">
        <v>0</v>
      </c>
      <c r="L446" s="69">
        <v>0</v>
      </c>
      <c r="M446" s="69">
        <v>0</v>
      </c>
      <c r="N446" s="69">
        <v>0</v>
      </c>
      <c r="O446" s="69">
        <v>0</v>
      </c>
      <c r="P446" s="69">
        <v>0</v>
      </c>
      <c r="Q446" s="69">
        <v>0</v>
      </c>
      <c r="R446" s="69">
        <v>0</v>
      </c>
      <c r="S446" s="69">
        <v>0</v>
      </c>
      <c r="T446" s="69">
        <v>0.67</v>
      </c>
      <c r="U446" s="69">
        <v>360.08</v>
      </c>
      <c r="V446" s="69">
        <v>0.40974808709527499</v>
      </c>
      <c r="W446" s="69">
        <v>8.3512946750612596</v>
      </c>
    </row>
    <row r="447" spans="2:23">
      <c r="B447" s="67">
        <v>445</v>
      </c>
      <c r="C447" s="67" t="s">
        <v>767</v>
      </c>
      <c r="D447" s="67" t="s">
        <v>1615</v>
      </c>
      <c r="E447" s="67">
        <v>0</v>
      </c>
      <c r="F447" s="70">
        <v>0</v>
      </c>
      <c r="G447" s="67">
        <v>78533</v>
      </c>
      <c r="H447" s="70">
        <v>0.98670703974067397</v>
      </c>
      <c r="I447" s="69">
        <v>0</v>
      </c>
      <c r="J447" s="69">
        <v>0</v>
      </c>
      <c r="K447" s="69">
        <v>0</v>
      </c>
      <c r="L447" s="69">
        <v>0</v>
      </c>
      <c r="M447" s="69">
        <v>0</v>
      </c>
      <c r="N447" s="69">
        <v>0</v>
      </c>
      <c r="O447" s="69">
        <v>0</v>
      </c>
      <c r="P447" s="69">
        <v>0</v>
      </c>
      <c r="Q447" s="69">
        <v>0</v>
      </c>
      <c r="R447" s="69">
        <v>0</v>
      </c>
      <c r="S447" s="69">
        <v>0</v>
      </c>
      <c r="T447" s="69">
        <v>1.04</v>
      </c>
      <c r="U447" s="69">
        <v>360.75</v>
      </c>
      <c r="V447" s="69">
        <v>0.27210878114359699</v>
      </c>
      <c r="W447" s="69">
        <v>5.5405419211730598</v>
      </c>
    </row>
    <row r="448" spans="2:23">
      <c r="B448" s="67">
        <v>446</v>
      </c>
      <c r="C448" s="67" t="s">
        <v>768</v>
      </c>
      <c r="D448" s="67" t="s">
        <v>1615</v>
      </c>
      <c r="E448" s="67">
        <v>0</v>
      </c>
      <c r="F448" s="70">
        <v>0</v>
      </c>
      <c r="G448" s="67">
        <v>78434</v>
      </c>
      <c r="H448" s="70">
        <v>0.98546318051035897</v>
      </c>
      <c r="I448" s="69">
        <v>0</v>
      </c>
      <c r="J448" s="69">
        <v>0</v>
      </c>
      <c r="K448" s="69">
        <v>0</v>
      </c>
      <c r="L448" s="69">
        <v>0</v>
      </c>
      <c r="M448" s="69">
        <v>0</v>
      </c>
      <c r="N448" s="69">
        <v>0</v>
      </c>
      <c r="O448" s="69">
        <v>0</v>
      </c>
      <c r="P448" s="69">
        <v>0</v>
      </c>
      <c r="Q448" s="69">
        <v>0</v>
      </c>
      <c r="R448" s="69">
        <v>0</v>
      </c>
      <c r="S448" s="69">
        <v>0</v>
      </c>
      <c r="T448" s="69">
        <v>0.96100000000005803</v>
      </c>
      <c r="U448" s="69">
        <v>360.5</v>
      </c>
      <c r="V448" s="69">
        <v>0.20851867673480701</v>
      </c>
      <c r="W448" s="69">
        <v>4.3417366169264602</v>
      </c>
    </row>
    <row r="449" spans="2:23">
      <c r="B449" s="67">
        <v>447</v>
      </c>
      <c r="C449" s="67" t="s">
        <v>769</v>
      </c>
      <c r="D449" s="67" t="s">
        <v>1615</v>
      </c>
      <c r="E449" s="67">
        <v>0</v>
      </c>
      <c r="F449" s="70">
        <v>0</v>
      </c>
      <c r="G449" s="67">
        <v>79056</v>
      </c>
      <c r="H449" s="70">
        <v>0.99327813446243896</v>
      </c>
      <c r="I449" s="69">
        <v>0</v>
      </c>
      <c r="J449" s="69">
        <v>0</v>
      </c>
      <c r="K449" s="69">
        <v>0</v>
      </c>
      <c r="L449" s="69">
        <v>0</v>
      </c>
      <c r="M449" s="69">
        <v>0</v>
      </c>
      <c r="N449" s="69">
        <v>0</v>
      </c>
      <c r="O449" s="69">
        <v>0</v>
      </c>
      <c r="P449" s="69">
        <v>0</v>
      </c>
      <c r="Q449" s="69">
        <v>0</v>
      </c>
      <c r="R449" s="69">
        <v>0</v>
      </c>
      <c r="S449" s="69">
        <v>0</v>
      </c>
      <c r="T449" s="69">
        <v>0</v>
      </c>
      <c r="U449" s="69">
        <v>368</v>
      </c>
      <c r="V449" s="69">
        <v>0.49210589136962701</v>
      </c>
      <c r="W449" s="69">
        <v>10.507240941808501</v>
      </c>
    </row>
    <row r="450" spans="2:23">
      <c r="B450" s="67">
        <v>448</v>
      </c>
      <c r="C450" s="67" t="s">
        <v>770</v>
      </c>
      <c r="D450" s="67" t="s">
        <v>1615</v>
      </c>
      <c r="E450" s="67">
        <v>0</v>
      </c>
      <c r="F450" s="70">
        <v>0</v>
      </c>
      <c r="G450" s="67">
        <v>78926</v>
      </c>
      <c r="H450" s="70">
        <v>0.99164478395798505</v>
      </c>
      <c r="I450" s="69">
        <v>0</v>
      </c>
      <c r="J450" s="69">
        <v>0</v>
      </c>
      <c r="K450" s="69">
        <v>0</v>
      </c>
      <c r="L450" s="69">
        <v>0</v>
      </c>
      <c r="M450" s="69">
        <v>0</v>
      </c>
      <c r="N450" s="69">
        <v>0</v>
      </c>
      <c r="O450" s="69">
        <v>0</v>
      </c>
      <c r="P450" s="69">
        <v>0</v>
      </c>
      <c r="Q450" s="69">
        <v>0</v>
      </c>
      <c r="R450" s="69">
        <v>0</v>
      </c>
      <c r="S450" s="69">
        <v>0</v>
      </c>
      <c r="T450" s="69">
        <v>0</v>
      </c>
      <c r="U450" s="69">
        <v>360</v>
      </c>
      <c r="V450" s="69">
        <v>0.46976668216255602</v>
      </c>
      <c r="W450" s="69">
        <v>9.9075564667679199</v>
      </c>
    </row>
    <row r="451" spans="2:23">
      <c r="B451" s="67">
        <v>449</v>
      </c>
      <c r="C451" s="67" t="s">
        <v>771</v>
      </c>
      <c r="D451" s="67" t="s">
        <v>1615</v>
      </c>
      <c r="E451" s="67">
        <v>0</v>
      </c>
      <c r="F451" s="70">
        <v>0</v>
      </c>
      <c r="G451" s="67">
        <v>65571</v>
      </c>
      <c r="H451" s="70">
        <v>0.823849430211959</v>
      </c>
      <c r="I451" s="69">
        <v>0</v>
      </c>
      <c r="J451" s="69">
        <v>0</v>
      </c>
      <c r="K451" s="69">
        <v>0</v>
      </c>
      <c r="L451" s="69">
        <v>0</v>
      </c>
      <c r="M451" s="69">
        <v>0</v>
      </c>
      <c r="N451" s="69">
        <v>0</v>
      </c>
      <c r="O451" s="69">
        <v>0</v>
      </c>
      <c r="P451" s="69">
        <v>0</v>
      </c>
      <c r="Q451" s="69">
        <v>4.92</v>
      </c>
      <c r="R451" s="69">
        <v>61.46</v>
      </c>
      <c r="S451" s="69">
        <v>373.58</v>
      </c>
      <c r="T451" s="69">
        <v>910.05000000000302</v>
      </c>
      <c r="U451" s="69">
        <v>11409.92</v>
      </c>
      <c r="V451" s="69">
        <v>33.431095224334399</v>
      </c>
      <c r="W451" s="69">
        <v>238.06096374486901</v>
      </c>
    </row>
    <row r="452" spans="2:23">
      <c r="B452" s="67">
        <v>450</v>
      </c>
      <c r="C452" s="67" t="s">
        <v>772</v>
      </c>
      <c r="D452" s="67" t="s">
        <v>1615</v>
      </c>
      <c r="E452" s="67">
        <v>0</v>
      </c>
      <c r="F452" s="70">
        <v>0</v>
      </c>
      <c r="G452" s="67">
        <v>62252</v>
      </c>
      <c r="H452" s="70">
        <v>0.78214873540978203</v>
      </c>
      <c r="I452" s="69">
        <v>0</v>
      </c>
      <c r="J452" s="69">
        <v>0</v>
      </c>
      <c r="K452" s="69">
        <v>0</v>
      </c>
      <c r="L452" s="69">
        <v>0</v>
      </c>
      <c r="M452" s="69">
        <v>0</v>
      </c>
      <c r="N452" s="69">
        <v>0</v>
      </c>
      <c r="O452" s="69">
        <v>0</v>
      </c>
      <c r="P452" s="69">
        <v>0</v>
      </c>
      <c r="Q452" s="69">
        <v>6.21</v>
      </c>
      <c r="R452" s="69">
        <v>70.605000000000004</v>
      </c>
      <c r="S452" s="69">
        <v>363.33</v>
      </c>
      <c r="T452" s="69">
        <v>862.14600000000803</v>
      </c>
      <c r="U452" s="69">
        <v>11227.46</v>
      </c>
      <c r="V452" s="69">
        <v>31.5411850586122</v>
      </c>
      <c r="W452" s="69">
        <v>225.747694056386</v>
      </c>
    </row>
    <row r="453" spans="2:23">
      <c r="B453" s="67">
        <v>451</v>
      </c>
      <c r="C453" s="67" t="s">
        <v>773</v>
      </c>
      <c r="D453" s="67" t="s">
        <v>1615</v>
      </c>
      <c r="E453" s="67">
        <v>0</v>
      </c>
      <c r="F453" s="70">
        <v>0</v>
      </c>
      <c r="G453" s="67">
        <v>60543</v>
      </c>
      <c r="H453" s="70">
        <v>0.76067645839353704</v>
      </c>
      <c r="I453" s="69">
        <v>0</v>
      </c>
      <c r="J453" s="69">
        <v>0</v>
      </c>
      <c r="K453" s="69">
        <v>0</v>
      </c>
      <c r="L453" s="69">
        <v>0</v>
      </c>
      <c r="M453" s="69">
        <v>0</v>
      </c>
      <c r="N453" s="69">
        <v>0</v>
      </c>
      <c r="O453" s="69">
        <v>0</v>
      </c>
      <c r="P453" s="69">
        <v>0</v>
      </c>
      <c r="Q453" s="69">
        <v>6.25</v>
      </c>
      <c r="R453" s="69">
        <v>63.72</v>
      </c>
      <c r="S453" s="69">
        <v>340.59799999999899</v>
      </c>
      <c r="T453" s="69">
        <v>804.54700000000696</v>
      </c>
      <c r="U453" s="69">
        <v>11044.94</v>
      </c>
      <c r="V453" s="69">
        <v>29.087845861969299</v>
      </c>
      <c r="W453" s="69">
        <v>213.12790600511499</v>
      </c>
    </row>
    <row r="454" spans="2:23">
      <c r="B454" s="67">
        <v>452</v>
      </c>
      <c r="C454" s="67" t="s">
        <v>774</v>
      </c>
      <c r="D454" s="67" t="s">
        <v>1615</v>
      </c>
      <c r="E454" s="67">
        <v>0</v>
      </c>
      <c r="F454" s="70">
        <v>0</v>
      </c>
      <c r="G454" s="67">
        <v>69873</v>
      </c>
      <c r="H454" s="70">
        <v>0.87790076767473701</v>
      </c>
      <c r="I454" s="69">
        <v>0</v>
      </c>
      <c r="J454" s="69">
        <v>0</v>
      </c>
      <c r="K454" s="69">
        <v>0</v>
      </c>
      <c r="L454" s="69">
        <v>0</v>
      </c>
      <c r="M454" s="69">
        <v>0</v>
      </c>
      <c r="N454" s="69">
        <v>0</v>
      </c>
      <c r="O454" s="69">
        <v>0</v>
      </c>
      <c r="P454" s="69">
        <v>0</v>
      </c>
      <c r="Q454" s="69">
        <v>4.33</v>
      </c>
      <c r="R454" s="69">
        <v>71.334999999999994</v>
      </c>
      <c r="S454" s="69">
        <v>394.80199999999797</v>
      </c>
      <c r="T454" s="69">
        <v>1019</v>
      </c>
      <c r="U454" s="69">
        <v>11547</v>
      </c>
      <c r="V454" s="69">
        <v>36.416917365028702</v>
      </c>
      <c r="W454" s="69">
        <v>251.065576538382</v>
      </c>
    </row>
    <row r="455" spans="2:23">
      <c r="B455" s="67">
        <v>453</v>
      </c>
      <c r="C455" s="67" t="s">
        <v>775</v>
      </c>
      <c r="D455" s="67" t="s">
        <v>1615</v>
      </c>
      <c r="E455" s="67">
        <v>0</v>
      </c>
      <c r="F455" s="70">
        <v>0</v>
      </c>
      <c r="G455" s="67">
        <v>67989</v>
      </c>
      <c r="H455" s="70">
        <v>0.85422974959480302</v>
      </c>
      <c r="I455" s="69">
        <v>0</v>
      </c>
      <c r="J455" s="69">
        <v>0</v>
      </c>
      <c r="K455" s="69">
        <v>0</v>
      </c>
      <c r="L455" s="69">
        <v>0</v>
      </c>
      <c r="M455" s="69">
        <v>0</v>
      </c>
      <c r="N455" s="69">
        <v>0</v>
      </c>
      <c r="O455" s="69">
        <v>0</v>
      </c>
      <c r="P455" s="69">
        <v>0</v>
      </c>
      <c r="Q455" s="69">
        <v>4.33</v>
      </c>
      <c r="R455" s="69">
        <v>62.67</v>
      </c>
      <c r="S455" s="69">
        <v>375</v>
      </c>
      <c r="T455" s="69">
        <v>987.67</v>
      </c>
      <c r="U455" s="69">
        <v>11501.17</v>
      </c>
      <c r="V455" s="69">
        <v>35.259819577590399</v>
      </c>
      <c r="W455" s="69">
        <v>246.35133142146299</v>
      </c>
    </row>
    <row r="456" spans="2:23">
      <c r="B456" s="67">
        <v>454</v>
      </c>
      <c r="C456" s="67" t="s">
        <v>776</v>
      </c>
      <c r="D456" s="67" t="s">
        <v>1615</v>
      </c>
      <c r="E456" s="67">
        <v>0</v>
      </c>
      <c r="F456" s="70">
        <v>0</v>
      </c>
      <c r="G456" s="67">
        <v>79591</v>
      </c>
      <c r="H456" s="70">
        <v>1</v>
      </c>
      <c r="I456" s="69">
        <v>0</v>
      </c>
      <c r="J456" s="69">
        <v>0</v>
      </c>
      <c r="K456" s="69">
        <v>0</v>
      </c>
      <c r="L456" s="69">
        <v>0</v>
      </c>
      <c r="M456" s="69">
        <v>0</v>
      </c>
      <c r="N456" s="69">
        <v>0</v>
      </c>
      <c r="O456" s="69">
        <v>0</v>
      </c>
      <c r="P456" s="69">
        <v>0</v>
      </c>
      <c r="Q456" s="69">
        <v>0</v>
      </c>
      <c r="R456" s="69">
        <v>0</v>
      </c>
      <c r="S456" s="69">
        <v>0</v>
      </c>
      <c r="T456" s="69">
        <v>0</v>
      </c>
      <c r="U456" s="69">
        <v>0</v>
      </c>
      <c r="V456" s="69">
        <v>0</v>
      </c>
      <c r="W456" s="69">
        <v>0</v>
      </c>
    </row>
    <row r="457" spans="2:23">
      <c r="B457" s="67">
        <v>455</v>
      </c>
      <c r="C457" s="67" t="s">
        <v>777</v>
      </c>
      <c r="D457" s="67" t="s">
        <v>1615</v>
      </c>
      <c r="E457" s="67">
        <v>0</v>
      </c>
      <c r="F457" s="70">
        <v>0</v>
      </c>
      <c r="G457" s="67">
        <v>79591</v>
      </c>
      <c r="H457" s="70">
        <v>1</v>
      </c>
      <c r="I457" s="69">
        <v>0</v>
      </c>
      <c r="J457" s="69">
        <v>0</v>
      </c>
      <c r="K457" s="69">
        <v>0</v>
      </c>
      <c r="L457" s="69">
        <v>0</v>
      </c>
      <c r="M457" s="69">
        <v>0</v>
      </c>
      <c r="N457" s="69">
        <v>0</v>
      </c>
      <c r="O457" s="69">
        <v>0</v>
      </c>
      <c r="P457" s="69">
        <v>0</v>
      </c>
      <c r="Q457" s="69">
        <v>0</v>
      </c>
      <c r="R457" s="69">
        <v>0</v>
      </c>
      <c r="S457" s="69">
        <v>0</v>
      </c>
      <c r="T457" s="69">
        <v>0</v>
      </c>
      <c r="U457" s="69">
        <v>0</v>
      </c>
      <c r="V457" s="69">
        <v>0</v>
      </c>
      <c r="W457" s="69">
        <v>0</v>
      </c>
    </row>
    <row r="458" spans="2:23">
      <c r="B458" s="67">
        <v>456</v>
      </c>
      <c r="C458" s="67" t="s">
        <v>778</v>
      </c>
      <c r="D458" s="67" t="s">
        <v>1615</v>
      </c>
      <c r="E458" s="67">
        <v>0</v>
      </c>
      <c r="F458" s="70">
        <v>0</v>
      </c>
      <c r="G458" s="67">
        <v>79591</v>
      </c>
      <c r="H458" s="70">
        <v>1</v>
      </c>
      <c r="I458" s="69">
        <v>0</v>
      </c>
      <c r="J458" s="69">
        <v>0</v>
      </c>
      <c r="K458" s="69">
        <v>0</v>
      </c>
      <c r="L458" s="69">
        <v>0</v>
      </c>
      <c r="M458" s="69">
        <v>0</v>
      </c>
      <c r="N458" s="69">
        <v>0</v>
      </c>
      <c r="O458" s="69">
        <v>0</v>
      </c>
      <c r="P458" s="69">
        <v>0</v>
      </c>
      <c r="Q458" s="69">
        <v>0</v>
      </c>
      <c r="R458" s="69">
        <v>0</v>
      </c>
      <c r="S458" s="69">
        <v>0</v>
      </c>
      <c r="T458" s="69">
        <v>0</v>
      </c>
      <c r="U458" s="69">
        <v>0</v>
      </c>
      <c r="V458" s="69">
        <v>0</v>
      </c>
      <c r="W458" s="69">
        <v>0</v>
      </c>
    </row>
    <row r="459" spans="2:23">
      <c r="B459" s="67">
        <v>457</v>
      </c>
      <c r="C459" s="67" t="s">
        <v>779</v>
      </c>
      <c r="D459" s="67" t="s">
        <v>1615</v>
      </c>
      <c r="E459" s="67">
        <v>0</v>
      </c>
      <c r="F459" s="70">
        <v>0</v>
      </c>
      <c r="G459" s="67">
        <v>79591</v>
      </c>
      <c r="H459" s="70">
        <v>1</v>
      </c>
      <c r="I459" s="69">
        <v>0</v>
      </c>
      <c r="J459" s="69">
        <v>0</v>
      </c>
      <c r="K459" s="69">
        <v>0</v>
      </c>
      <c r="L459" s="69">
        <v>0</v>
      </c>
      <c r="M459" s="69">
        <v>0</v>
      </c>
      <c r="N459" s="69">
        <v>0</v>
      </c>
      <c r="O459" s="69">
        <v>0</v>
      </c>
      <c r="P459" s="69">
        <v>0</v>
      </c>
      <c r="Q459" s="69">
        <v>0</v>
      </c>
      <c r="R459" s="69">
        <v>0</v>
      </c>
      <c r="S459" s="69">
        <v>0</v>
      </c>
      <c r="T459" s="69">
        <v>0</v>
      </c>
      <c r="U459" s="69">
        <v>0</v>
      </c>
      <c r="V459" s="69">
        <v>0</v>
      </c>
      <c r="W459" s="69">
        <v>0</v>
      </c>
    </row>
    <row r="460" spans="2:23">
      <c r="B460" s="67">
        <v>458</v>
      </c>
      <c r="C460" s="67" t="s">
        <v>780</v>
      </c>
      <c r="D460" s="67" t="s">
        <v>1615</v>
      </c>
      <c r="E460" s="67">
        <v>0</v>
      </c>
      <c r="F460" s="70">
        <v>0</v>
      </c>
      <c r="G460" s="67">
        <v>79591</v>
      </c>
      <c r="H460" s="70">
        <v>1</v>
      </c>
      <c r="I460" s="69">
        <v>0</v>
      </c>
      <c r="J460" s="69">
        <v>0</v>
      </c>
      <c r="K460" s="69">
        <v>0</v>
      </c>
      <c r="L460" s="69">
        <v>0</v>
      </c>
      <c r="M460" s="69">
        <v>0</v>
      </c>
      <c r="N460" s="69">
        <v>0</v>
      </c>
      <c r="O460" s="69">
        <v>0</v>
      </c>
      <c r="P460" s="69">
        <v>0</v>
      </c>
      <c r="Q460" s="69">
        <v>0</v>
      </c>
      <c r="R460" s="69">
        <v>0</v>
      </c>
      <c r="S460" s="69">
        <v>0</v>
      </c>
      <c r="T460" s="69">
        <v>0</v>
      </c>
      <c r="U460" s="69">
        <v>0</v>
      </c>
      <c r="V460" s="69">
        <v>0</v>
      </c>
      <c r="W460" s="69">
        <v>0</v>
      </c>
    </row>
    <row r="461" spans="2:23">
      <c r="B461" s="67">
        <v>459</v>
      </c>
      <c r="C461" s="67" t="s">
        <v>781</v>
      </c>
      <c r="D461" s="67" t="s">
        <v>1615</v>
      </c>
      <c r="E461" s="67">
        <v>0</v>
      </c>
      <c r="F461" s="70">
        <v>0</v>
      </c>
      <c r="G461" s="67">
        <v>72635</v>
      </c>
      <c r="H461" s="70">
        <v>0.91260318377705996</v>
      </c>
      <c r="I461" s="69">
        <v>0</v>
      </c>
      <c r="J461" s="69">
        <v>0</v>
      </c>
      <c r="K461" s="69">
        <v>0</v>
      </c>
      <c r="L461" s="69">
        <v>0</v>
      </c>
      <c r="M461" s="69">
        <v>0</v>
      </c>
      <c r="N461" s="69">
        <v>0</v>
      </c>
      <c r="O461" s="69">
        <v>0</v>
      </c>
      <c r="P461" s="69">
        <v>0</v>
      </c>
      <c r="Q461" s="69">
        <v>0</v>
      </c>
      <c r="R461" s="69">
        <v>20</v>
      </c>
      <c r="S461" s="69">
        <v>167.5</v>
      </c>
      <c r="T461" s="69">
        <v>360</v>
      </c>
      <c r="U461" s="69">
        <v>2128</v>
      </c>
      <c r="V461" s="69">
        <v>11.126662436707701</v>
      </c>
      <c r="W461" s="69">
        <v>73.352485439731893</v>
      </c>
    </row>
    <row r="462" spans="2:23">
      <c r="B462" s="67">
        <v>460</v>
      </c>
      <c r="C462" s="67" t="s">
        <v>782</v>
      </c>
      <c r="D462" s="67" t="s">
        <v>1615</v>
      </c>
      <c r="E462" s="67">
        <v>0</v>
      </c>
      <c r="F462" s="70">
        <v>0</v>
      </c>
      <c r="G462" s="67">
        <v>70033</v>
      </c>
      <c r="H462" s="70">
        <v>0.87991104521868002</v>
      </c>
      <c r="I462" s="69">
        <v>0</v>
      </c>
      <c r="J462" s="69">
        <v>0</v>
      </c>
      <c r="K462" s="69">
        <v>0</v>
      </c>
      <c r="L462" s="69">
        <v>0</v>
      </c>
      <c r="M462" s="69">
        <v>0</v>
      </c>
      <c r="N462" s="69">
        <v>0</v>
      </c>
      <c r="O462" s="69">
        <v>0</v>
      </c>
      <c r="P462" s="69">
        <v>0</v>
      </c>
      <c r="Q462" s="69">
        <v>3.75</v>
      </c>
      <c r="R462" s="69">
        <v>30</v>
      </c>
      <c r="S462" s="69">
        <v>159.63999999999899</v>
      </c>
      <c r="T462" s="69">
        <v>315</v>
      </c>
      <c r="U462" s="69">
        <v>1944.69</v>
      </c>
      <c r="V462" s="69">
        <v>10.7709271148748</v>
      </c>
      <c r="W462" s="69">
        <v>65.598386407440003</v>
      </c>
    </row>
    <row r="463" spans="2:23">
      <c r="B463" s="67">
        <v>461</v>
      </c>
      <c r="C463" s="67" t="s">
        <v>783</v>
      </c>
      <c r="D463" s="67" t="s">
        <v>1615</v>
      </c>
      <c r="E463" s="67">
        <v>0</v>
      </c>
      <c r="F463" s="70">
        <v>0</v>
      </c>
      <c r="G463" s="67">
        <v>68592</v>
      </c>
      <c r="H463" s="70">
        <v>0.86180598308853995</v>
      </c>
      <c r="I463" s="69">
        <v>0</v>
      </c>
      <c r="J463" s="69">
        <v>0</v>
      </c>
      <c r="K463" s="69">
        <v>0</v>
      </c>
      <c r="L463" s="69">
        <v>0</v>
      </c>
      <c r="M463" s="69">
        <v>0</v>
      </c>
      <c r="N463" s="69">
        <v>0</v>
      </c>
      <c r="O463" s="69">
        <v>0</v>
      </c>
      <c r="P463" s="69">
        <v>0</v>
      </c>
      <c r="Q463" s="69">
        <v>5.63</v>
      </c>
      <c r="R463" s="69">
        <v>37.5</v>
      </c>
      <c r="S463" s="69">
        <v>167.671999999999</v>
      </c>
      <c r="T463" s="69">
        <v>292.311000000001</v>
      </c>
      <c r="U463" s="69">
        <v>1761.25</v>
      </c>
      <c r="V463" s="69">
        <v>11.3341209433227</v>
      </c>
      <c r="W463" s="69">
        <v>69.326046036780099</v>
      </c>
    </row>
    <row r="464" spans="2:23">
      <c r="B464" s="67">
        <v>462</v>
      </c>
      <c r="C464" s="67" t="s">
        <v>784</v>
      </c>
      <c r="D464" s="67" t="s">
        <v>1615</v>
      </c>
      <c r="E464" s="67">
        <v>0</v>
      </c>
      <c r="F464" s="70">
        <v>0</v>
      </c>
      <c r="G464" s="67">
        <v>75394</v>
      </c>
      <c r="H464" s="70">
        <v>0.94726790717543397</v>
      </c>
      <c r="I464" s="69">
        <v>0</v>
      </c>
      <c r="J464" s="69">
        <v>0</v>
      </c>
      <c r="K464" s="69">
        <v>0</v>
      </c>
      <c r="L464" s="69">
        <v>0</v>
      </c>
      <c r="M464" s="69">
        <v>0</v>
      </c>
      <c r="N464" s="69">
        <v>0</v>
      </c>
      <c r="O464" s="69">
        <v>0</v>
      </c>
      <c r="P464" s="69">
        <v>0</v>
      </c>
      <c r="Q464" s="69">
        <v>0</v>
      </c>
      <c r="R464" s="69">
        <v>10</v>
      </c>
      <c r="S464" s="69">
        <v>150</v>
      </c>
      <c r="T464" s="69">
        <v>360</v>
      </c>
      <c r="U464" s="69">
        <v>1868.67</v>
      </c>
      <c r="V464" s="69">
        <v>10.9408767322939</v>
      </c>
      <c r="W464" s="69">
        <v>78.357264961364095</v>
      </c>
    </row>
    <row r="465" spans="2:23">
      <c r="B465" s="67">
        <v>463</v>
      </c>
      <c r="C465" s="67" t="s">
        <v>785</v>
      </c>
      <c r="D465" s="67" t="s">
        <v>1615</v>
      </c>
      <c r="E465" s="67">
        <v>0</v>
      </c>
      <c r="F465" s="70">
        <v>0</v>
      </c>
      <c r="G465" s="67">
        <v>74385</v>
      </c>
      <c r="H465" s="70">
        <v>0.93459059441394099</v>
      </c>
      <c r="I465" s="69">
        <v>0</v>
      </c>
      <c r="J465" s="69">
        <v>0</v>
      </c>
      <c r="K465" s="69">
        <v>0</v>
      </c>
      <c r="L465" s="69">
        <v>0</v>
      </c>
      <c r="M465" s="69">
        <v>0</v>
      </c>
      <c r="N465" s="69">
        <v>0</v>
      </c>
      <c r="O465" s="69">
        <v>0</v>
      </c>
      <c r="P465" s="69">
        <v>0</v>
      </c>
      <c r="Q465" s="69">
        <v>0</v>
      </c>
      <c r="R465" s="69">
        <v>15</v>
      </c>
      <c r="S465" s="69">
        <v>155</v>
      </c>
      <c r="T465" s="69">
        <v>360</v>
      </c>
      <c r="U465" s="69">
        <v>1823.83</v>
      </c>
      <c r="V465" s="69">
        <v>10.8860927743087</v>
      </c>
      <c r="W465" s="69">
        <v>76.316773776130404</v>
      </c>
    </row>
    <row r="466" spans="2:23">
      <c r="B466" s="67">
        <v>464</v>
      </c>
      <c r="C466" s="67" t="s">
        <v>786</v>
      </c>
      <c r="D466" s="67" t="s">
        <v>1615</v>
      </c>
      <c r="E466" s="67">
        <v>0</v>
      </c>
      <c r="F466" s="70">
        <v>0</v>
      </c>
      <c r="G466" s="67">
        <v>79557</v>
      </c>
      <c r="H466" s="70">
        <v>0.99957281602191195</v>
      </c>
      <c r="I466" s="69">
        <v>0</v>
      </c>
      <c r="J466" s="69">
        <v>0</v>
      </c>
      <c r="K466" s="69">
        <v>0</v>
      </c>
      <c r="L466" s="69">
        <v>0</v>
      </c>
      <c r="M466" s="69">
        <v>0</v>
      </c>
      <c r="N466" s="69">
        <v>0</v>
      </c>
      <c r="O466" s="69">
        <v>0</v>
      </c>
      <c r="P466" s="69">
        <v>0</v>
      </c>
      <c r="Q466" s="69">
        <v>0</v>
      </c>
      <c r="R466" s="69">
        <v>0</v>
      </c>
      <c r="S466" s="69">
        <v>0</v>
      </c>
      <c r="T466" s="69">
        <v>0</v>
      </c>
      <c r="U466" s="69">
        <v>340.88</v>
      </c>
      <c r="V466" s="69">
        <v>2.3758465153095199E-2</v>
      </c>
      <c r="W466" s="69">
        <v>2.2460464482012599</v>
      </c>
    </row>
    <row r="467" spans="2:23">
      <c r="B467" s="67">
        <v>465</v>
      </c>
      <c r="C467" s="67" t="s">
        <v>787</v>
      </c>
      <c r="D467" s="67" t="s">
        <v>1615</v>
      </c>
      <c r="E467" s="67">
        <v>0</v>
      </c>
      <c r="F467" s="70">
        <v>0</v>
      </c>
      <c r="G467" s="67">
        <v>79544</v>
      </c>
      <c r="H467" s="70">
        <v>0.99940948097146698</v>
      </c>
      <c r="I467" s="69">
        <v>0</v>
      </c>
      <c r="J467" s="69">
        <v>0</v>
      </c>
      <c r="K467" s="69">
        <v>0</v>
      </c>
      <c r="L467" s="69">
        <v>0</v>
      </c>
      <c r="M467" s="69">
        <v>0</v>
      </c>
      <c r="N467" s="69">
        <v>0</v>
      </c>
      <c r="O467" s="69">
        <v>0</v>
      </c>
      <c r="P467" s="69">
        <v>0</v>
      </c>
      <c r="Q467" s="69">
        <v>0</v>
      </c>
      <c r="R467" s="69">
        <v>0</v>
      </c>
      <c r="S467" s="69">
        <v>0</v>
      </c>
      <c r="T467" s="69">
        <v>0</v>
      </c>
      <c r="U467" s="69">
        <v>214.95</v>
      </c>
      <c r="V467" s="69">
        <v>1.38699099144376E-2</v>
      </c>
      <c r="W467" s="69">
        <v>1.2752456145474</v>
      </c>
    </row>
    <row r="468" spans="2:23">
      <c r="B468" s="67">
        <v>466</v>
      </c>
      <c r="C468" s="67" t="s">
        <v>788</v>
      </c>
      <c r="D468" s="67" t="s">
        <v>1615</v>
      </c>
      <c r="E468" s="67">
        <v>0</v>
      </c>
      <c r="F468" s="70">
        <v>0</v>
      </c>
      <c r="G468" s="67">
        <v>79541</v>
      </c>
      <c r="H468" s="70">
        <v>0.99937178826751805</v>
      </c>
      <c r="I468" s="69">
        <v>0</v>
      </c>
      <c r="J468" s="69">
        <v>0</v>
      </c>
      <c r="K468" s="69">
        <v>0</v>
      </c>
      <c r="L468" s="69">
        <v>0</v>
      </c>
      <c r="M468" s="69">
        <v>0</v>
      </c>
      <c r="N468" s="69">
        <v>0</v>
      </c>
      <c r="O468" s="69">
        <v>0</v>
      </c>
      <c r="P468" s="69">
        <v>0</v>
      </c>
      <c r="Q468" s="69">
        <v>0</v>
      </c>
      <c r="R468" s="69">
        <v>0</v>
      </c>
      <c r="S468" s="69">
        <v>0</v>
      </c>
      <c r="T468" s="69">
        <v>0</v>
      </c>
      <c r="U468" s="69">
        <v>154.61000000000001</v>
      </c>
      <c r="V468" s="69">
        <v>1.05529519669309E-2</v>
      </c>
      <c r="W468" s="69">
        <v>0.94386349161181005</v>
      </c>
    </row>
    <row r="469" spans="2:23">
      <c r="B469" s="67">
        <v>467</v>
      </c>
      <c r="C469" s="67" t="s">
        <v>789</v>
      </c>
      <c r="D469" s="67" t="s">
        <v>1615</v>
      </c>
      <c r="E469" s="67">
        <v>0</v>
      </c>
      <c r="F469" s="70">
        <v>0</v>
      </c>
      <c r="G469" s="67">
        <v>79576</v>
      </c>
      <c r="H469" s="70">
        <v>0.999811536480255</v>
      </c>
      <c r="I469" s="69">
        <v>0</v>
      </c>
      <c r="J469" s="69">
        <v>0</v>
      </c>
      <c r="K469" s="69">
        <v>0</v>
      </c>
      <c r="L469" s="69">
        <v>0</v>
      </c>
      <c r="M469" s="69">
        <v>0</v>
      </c>
      <c r="N469" s="69">
        <v>0</v>
      </c>
      <c r="O469" s="69">
        <v>0</v>
      </c>
      <c r="P469" s="69">
        <v>0</v>
      </c>
      <c r="Q469" s="69">
        <v>0</v>
      </c>
      <c r="R469" s="69">
        <v>0</v>
      </c>
      <c r="S469" s="69">
        <v>0</v>
      </c>
      <c r="T469" s="69">
        <v>0</v>
      </c>
      <c r="U469" s="69">
        <v>351.33</v>
      </c>
      <c r="V469" s="69">
        <v>2.0726966616828501E-2</v>
      </c>
      <c r="W469" s="69">
        <v>2.3749736458095998</v>
      </c>
    </row>
    <row r="470" spans="2:23">
      <c r="B470" s="67">
        <v>468</v>
      </c>
      <c r="C470" s="67" t="s">
        <v>790</v>
      </c>
      <c r="D470" s="67" t="s">
        <v>1615</v>
      </c>
      <c r="E470" s="67">
        <v>0</v>
      </c>
      <c r="F470" s="70">
        <v>0</v>
      </c>
      <c r="G470" s="67">
        <v>79571</v>
      </c>
      <c r="H470" s="70">
        <v>0.99974871530700704</v>
      </c>
      <c r="I470" s="69">
        <v>0</v>
      </c>
      <c r="J470" s="69">
        <v>0</v>
      </c>
      <c r="K470" s="69">
        <v>0</v>
      </c>
      <c r="L470" s="69">
        <v>0</v>
      </c>
      <c r="M470" s="69">
        <v>0</v>
      </c>
      <c r="N470" s="69">
        <v>0</v>
      </c>
      <c r="O470" s="69">
        <v>0</v>
      </c>
      <c r="P470" s="69">
        <v>0</v>
      </c>
      <c r="Q470" s="69">
        <v>0</v>
      </c>
      <c r="R470" s="69">
        <v>0</v>
      </c>
      <c r="S470" s="69">
        <v>0</v>
      </c>
      <c r="T470" s="69">
        <v>0</v>
      </c>
      <c r="U470" s="69">
        <v>350.33</v>
      </c>
      <c r="V470" s="69">
        <v>2.3907602618386498E-2</v>
      </c>
      <c r="W470" s="69">
        <v>2.5144680184309198</v>
      </c>
    </row>
    <row r="471" spans="2:23">
      <c r="B471" s="67">
        <v>469</v>
      </c>
      <c r="C471" s="67" t="s">
        <v>791</v>
      </c>
      <c r="D471" s="67" t="s">
        <v>1615</v>
      </c>
      <c r="E471" s="67">
        <v>0</v>
      </c>
      <c r="F471" s="70">
        <v>0</v>
      </c>
      <c r="G471" s="67">
        <v>66255</v>
      </c>
      <c r="H471" s="70">
        <v>0.832443366712317</v>
      </c>
      <c r="I471" s="69">
        <v>0</v>
      </c>
      <c r="J471" s="69">
        <v>0</v>
      </c>
      <c r="K471" s="69">
        <v>0</v>
      </c>
      <c r="L471" s="69">
        <v>0</v>
      </c>
      <c r="M471" s="69">
        <v>0</v>
      </c>
      <c r="N471" s="69">
        <v>0</v>
      </c>
      <c r="O471" s="69">
        <v>0</v>
      </c>
      <c r="P471" s="69">
        <v>0</v>
      </c>
      <c r="Q471" s="69">
        <v>4.42</v>
      </c>
      <c r="R471" s="69">
        <v>52.83</v>
      </c>
      <c r="S471" s="69">
        <v>373.2</v>
      </c>
      <c r="T471" s="69">
        <v>903.92</v>
      </c>
      <c r="U471" s="69">
        <v>11409.92</v>
      </c>
      <c r="V471" s="69">
        <v>32.6315700267618</v>
      </c>
      <c r="W471" s="69">
        <v>237.39604165517301</v>
      </c>
    </row>
    <row r="472" spans="2:23">
      <c r="B472" s="67">
        <v>470</v>
      </c>
      <c r="C472" s="67" t="s">
        <v>792</v>
      </c>
      <c r="D472" s="67" t="s">
        <v>1615</v>
      </c>
      <c r="E472" s="67">
        <v>0</v>
      </c>
      <c r="F472" s="70">
        <v>0</v>
      </c>
      <c r="G472" s="67">
        <v>63012</v>
      </c>
      <c r="H472" s="70">
        <v>0.79169755374351403</v>
      </c>
      <c r="I472" s="69">
        <v>0</v>
      </c>
      <c r="J472" s="69">
        <v>0</v>
      </c>
      <c r="K472" s="69">
        <v>0</v>
      </c>
      <c r="L472" s="69">
        <v>0</v>
      </c>
      <c r="M472" s="69">
        <v>0</v>
      </c>
      <c r="N472" s="69">
        <v>0</v>
      </c>
      <c r="O472" s="69">
        <v>0</v>
      </c>
      <c r="P472" s="69">
        <v>0</v>
      </c>
      <c r="Q472" s="69">
        <v>5.5</v>
      </c>
      <c r="R472" s="69">
        <v>57.875</v>
      </c>
      <c r="S472" s="69">
        <v>350.86399999999901</v>
      </c>
      <c r="T472" s="69">
        <v>820.46</v>
      </c>
      <c r="U472" s="69">
        <v>11227.46</v>
      </c>
      <c r="V472" s="69">
        <v>30.380221758741602</v>
      </c>
      <c r="W472" s="69">
        <v>224.355477537014</v>
      </c>
    </row>
    <row r="473" spans="2:23">
      <c r="B473" s="67">
        <v>471</v>
      </c>
      <c r="C473" s="67" t="s">
        <v>793</v>
      </c>
      <c r="D473" s="67" t="s">
        <v>1615</v>
      </c>
      <c r="E473" s="67">
        <v>0</v>
      </c>
      <c r="F473" s="70">
        <v>0</v>
      </c>
      <c r="G473" s="67">
        <v>61347</v>
      </c>
      <c r="H473" s="70">
        <v>0.77077810305185301</v>
      </c>
      <c r="I473" s="69">
        <v>0</v>
      </c>
      <c r="J473" s="69">
        <v>0</v>
      </c>
      <c r="K473" s="69">
        <v>0</v>
      </c>
      <c r="L473" s="69">
        <v>0</v>
      </c>
      <c r="M473" s="69">
        <v>0</v>
      </c>
      <c r="N473" s="69">
        <v>0</v>
      </c>
      <c r="O473" s="69">
        <v>0</v>
      </c>
      <c r="P473" s="69">
        <v>0</v>
      </c>
      <c r="Q473" s="69">
        <v>5.36</v>
      </c>
      <c r="R473" s="69">
        <v>51.88</v>
      </c>
      <c r="S473" s="69">
        <v>310.39600000000002</v>
      </c>
      <c r="T473" s="69">
        <v>730.09200000000499</v>
      </c>
      <c r="U473" s="69">
        <v>11044.94</v>
      </c>
      <c r="V473" s="69">
        <v>27.648099533866901</v>
      </c>
      <c r="W473" s="69">
        <v>211.137896381291</v>
      </c>
    </row>
    <row r="474" spans="2:23">
      <c r="B474" s="67">
        <v>472</v>
      </c>
      <c r="C474" s="67" t="s">
        <v>794</v>
      </c>
      <c r="D474" s="67" t="s">
        <v>1615</v>
      </c>
      <c r="E474" s="67">
        <v>0</v>
      </c>
      <c r="F474" s="70">
        <v>0</v>
      </c>
      <c r="G474" s="67">
        <v>70431</v>
      </c>
      <c r="H474" s="70">
        <v>0.88491161060923995</v>
      </c>
      <c r="I474" s="69">
        <v>0</v>
      </c>
      <c r="J474" s="69">
        <v>0</v>
      </c>
      <c r="K474" s="69">
        <v>0</v>
      </c>
      <c r="L474" s="69">
        <v>0</v>
      </c>
      <c r="M474" s="69">
        <v>0</v>
      </c>
      <c r="N474" s="69">
        <v>0</v>
      </c>
      <c r="O474" s="69">
        <v>0</v>
      </c>
      <c r="P474" s="69">
        <v>0</v>
      </c>
      <c r="Q474" s="69">
        <v>3.67</v>
      </c>
      <c r="R474" s="69">
        <v>50</v>
      </c>
      <c r="S474" s="69">
        <v>388.33</v>
      </c>
      <c r="T474" s="69">
        <v>1015.33</v>
      </c>
      <c r="U474" s="69">
        <v>11547</v>
      </c>
      <c r="V474" s="69">
        <v>35.344881707730799</v>
      </c>
      <c r="W474" s="69">
        <v>250.212515258103</v>
      </c>
    </row>
    <row r="475" spans="2:23">
      <c r="B475" s="67">
        <v>473</v>
      </c>
      <c r="C475" s="67" t="s">
        <v>795</v>
      </c>
      <c r="D475" s="67" t="s">
        <v>1615</v>
      </c>
      <c r="E475" s="67">
        <v>0</v>
      </c>
      <c r="F475" s="70">
        <v>0</v>
      </c>
      <c r="G475" s="67">
        <v>68631</v>
      </c>
      <c r="H475" s="70">
        <v>0.86229598823987597</v>
      </c>
      <c r="I475" s="69">
        <v>0</v>
      </c>
      <c r="J475" s="69">
        <v>0</v>
      </c>
      <c r="K475" s="69">
        <v>0</v>
      </c>
      <c r="L475" s="69">
        <v>0</v>
      </c>
      <c r="M475" s="69">
        <v>0</v>
      </c>
      <c r="N475" s="69">
        <v>0</v>
      </c>
      <c r="O475" s="69">
        <v>0</v>
      </c>
      <c r="P475" s="69">
        <v>0</v>
      </c>
      <c r="Q475" s="69">
        <v>3.83</v>
      </c>
      <c r="R475" s="69">
        <v>54.5</v>
      </c>
      <c r="S475" s="69">
        <v>373.5</v>
      </c>
      <c r="T475" s="69">
        <v>983.17</v>
      </c>
      <c r="U475" s="69">
        <v>11501.17</v>
      </c>
      <c r="V475" s="69">
        <v>34.301570278046498</v>
      </c>
      <c r="W475" s="69">
        <v>245.56627666945201</v>
      </c>
    </row>
    <row r="476" spans="2:23">
      <c r="B476" s="67">
        <v>474</v>
      </c>
      <c r="C476" s="67" t="s">
        <v>796</v>
      </c>
      <c r="D476" s="67" t="s">
        <v>1615</v>
      </c>
      <c r="E476" s="67">
        <v>0</v>
      </c>
      <c r="F476" s="70">
        <v>0</v>
      </c>
      <c r="G476" s="67">
        <v>77637</v>
      </c>
      <c r="H476" s="70">
        <v>0.97544948549459098</v>
      </c>
      <c r="I476" s="69">
        <v>0</v>
      </c>
      <c r="J476" s="69">
        <v>0</v>
      </c>
      <c r="K476" s="69">
        <v>0</v>
      </c>
      <c r="L476" s="69">
        <v>0</v>
      </c>
      <c r="M476" s="69">
        <v>0</v>
      </c>
      <c r="N476" s="69">
        <v>0</v>
      </c>
      <c r="O476" s="69">
        <v>0</v>
      </c>
      <c r="P476" s="69">
        <v>0</v>
      </c>
      <c r="Q476" s="69">
        <v>0</v>
      </c>
      <c r="R476" s="69">
        <v>0</v>
      </c>
      <c r="S476" s="69">
        <v>0.92</v>
      </c>
      <c r="T476" s="69">
        <v>8.8360000000003502</v>
      </c>
      <c r="U476" s="69">
        <v>1945.75</v>
      </c>
      <c r="V476" s="69">
        <v>1.7197625359651201</v>
      </c>
      <c r="W476" s="69">
        <v>26.142720673746901</v>
      </c>
    </row>
    <row r="477" spans="2:23">
      <c r="B477" s="67">
        <v>475</v>
      </c>
      <c r="C477" s="67" t="s">
        <v>797</v>
      </c>
      <c r="D477" s="67" t="s">
        <v>1615</v>
      </c>
      <c r="E477" s="67">
        <v>0</v>
      </c>
      <c r="F477" s="70">
        <v>0</v>
      </c>
      <c r="G477" s="67">
        <v>77207</v>
      </c>
      <c r="H477" s="70">
        <v>0.97004686459524303</v>
      </c>
      <c r="I477" s="69">
        <v>0</v>
      </c>
      <c r="J477" s="69">
        <v>0</v>
      </c>
      <c r="K477" s="69">
        <v>0</v>
      </c>
      <c r="L477" s="69">
        <v>0</v>
      </c>
      <c r="M477" s="69">
        <v>0</v>
      </c>
      <c r="N477" s="69">
        <v>0</v>
      </c>
      <c r="O477" s="69">
        <v>0</v>
      </c>
      <c r="P477" s="69">
        <v>0</v>
      </c>
      <c r="Q477" s="69">
        <v>0</v>
      </c>
      <c r="R477" s="69">
        <v>0</v>
      </c>
      <c r="S477" s="69">
        <v>1.47</v>
      </c>
      <c r="T477" s="69">
        <v>12.5060000000003</v>
      </c>
      <c r="U477" s="69">
        <v>1747.35</v>
      </c>
      <c r="V477" s="69">
        <v>2.2480162329911701</v>
      </c>
      <c r="W477" s="69">
        <v>35.893193822265197</v>
      </c>
    </row>
    <row r="478" spans="2:23">
      <c r="B478" s="67">
        <v>476</v>
      </c>
      <c r="C478" s="67" t="s">
        <v>798</v>
      </c>
      <c r="D478" s="67" t="s">
        <v>1615</v>
      </c>
      <c r="E478" s="67">
        <v>0</v>
      </c>
      <c r="F478" s="70">
        <v>0</v>
      </c>
      <c r="G478" s="67">
        <v>77003</v>
      </c>
      <c r="H478" s="70">
        <v>0.96748376072671505</v>
      </c>
      <c r="I478" s="69">
        <v>0</v>
      </c>
      <c r="J478" s="69">
        <v>0</v>
      </c>
      <c r="K478" s="69">
        <v>0</v>
      </c>
      <c r="L478" s="69">
        <v>0</v>
      </c>
      <c r="M478" s="69">
        <v>0</v>
      </c>
      <c r="N478" s="69">
        <v>0</v>
      </c>
      <c r="O478" s="69">
        <v>0</v>
      </c>
      <c r="P478" s="69">
        <v>0</v>
      </c>
      <c r="Q478" s="69">
        <v>0</v>
      </c>
      <c r="R478" s="69">
        <v>0</v>
      </c>
      <c r="S478" s="69">
        <v>1.75199999999997</v>
      </c>
      <c r="T478" s="69">
        <v>16.57</v>
      </c>
      <c r="U478" s="69">
        <v>1501</v>
      </c>
      <c r="V478" s="69">
        <v>2.5793932731087699</v>
      </c>
      <c r="W478" s="69">
        <v>40.261330667265497</v>
      </c>
    </row>
    <row r="479" spans="2:23">
      <c r="B479" s="67">
        <v>477</v>
      </c>
      <c r="C479" s="67" t="s">
        <v>799</v>
      </c>
      <c r="D479" s="67" t="s">
        <v>1615</v>
      </c>
      <c r="E479" s="67">
        <v>0</v>
      </c>
      <c r="F479" s="70">
        <v>0</v>
      </c>
      <c r="G479" s="67">
        <v>78233</v>
      </c>
      <c r="H479" s="70">
        <v>0.98293776934578003</v>
      </c>
      <c r="I479" s="69">
        <v>0</v>
      </c>
      <c r="J479" s="69">
        <v>0</v>
      </c>
      <c r="K479" s="69">
        <v>0</v>
      </c>
      <c r="L479" s="69">
        <v>0</v>
      </c>
      <c r="M479" s="69">
        <v>0</v>
      </c>
      <c r="N479" s="69">
        <v>0</v>
      </c>
      <c r="O479" s="69">
        <v>0</v>
      </c>
      <c r="P479" s="69">
        <v>0</v>
      </c>
      <c r="Q479" s="69">
        <v>0</v>
      </c>
      <c r="R479" s="69">
        <v>0</v>
      </c>
      <c r="S479" s="69">
        <v>0</v>
      </c>
      <c r="T479" s="69">
        <v>9.67</v>
      </c>
      <c r="U479" s="69">
        <v>2082.33</v>
      </c>
      <c r="V479" s="69">
        <v>2.09438315889988</v>
      </c>
      <c r="W479" s="69">
        <v>30.143159777437901</v>
      </c>
    </row>
    <row r="480" spans="2:23">
      <c r="B480" s="67">
        <v>478</v>
      </c>
      <c r="C480" s="67" t="s">
        <v>800</v>
      </c>
      <c r="D480" s="67" t="s">
        <v>1615</v>
      </c>
      <c r="E480" s="67">
        <v>0</v>
      </c>
      <c r="F480" s="70">
        <v>0</v>
      </c>
      <c r="G480" s="67">
        <v>77958</v>
      </c>
      <c r="H480" s="70">
        <v>0.97948260481712801</v>
      </c>
      <c r="I480" s="69">
        <v>0</v>
      </c>
      <c r="J480" s="69">
        <v>0</v>
      </c>
      <c r="K480" s="69">
        <v>0</v>
      </c>
      <c r="L480" s="69">
        <v>0</v>
      </c>
      <c r="M480" s="69">
        <v>0</v>
      </c>
      <c r="N480" s="69">
        <v>0</v>
      </c>
      <c r="O480" s="69">
        <v>0</v>
      </c>
      <c r="P480" s="69">
        <v>0</v>
      </c>
      <c r="Q480" s="69">
        <v>0</v>
      </c>
      <c r="R480" s="69">
        <v>0</v>
      </c>
      <c r="S480" s="69">
        <v>0.175999999999913</v>
      </c>
      <c r="T480" s="69">
        <v>9</v>
      </c>
      <c r="U480" s="69">
        <v>2036.67</v>
      </c>
      <c r="V480" s="69">
        <v>1.93260305813471</v>
      </c>
      <c r="W480" s="69">
        <v>28.693991542669998</v>
      </c>
    </row>
    <row r="481" spans="2:23">
      <c r="B481" s="67">
        <v>479</v>
      </c>
      <c r="C481" s="67" t="s">
        <v>801</v>
      </c>
      <c r="D481" s="67" t="s">
        <v>1615</v>
      </c>
      <c r="E481" s="67">
        <v>0</v>
      </c>
      <c r="F481" s="70">
        <v>0</v>
      </c>
      <c r="G481" s="67">
        <v>72635</v>
      </c>
      <c r="H481" s="70">
        <v>0.91260318377705996</v>
      </c>
      <c r="I481" s="69">
        <v>0</v>
      </c>
      <c r="J481" s="69">
        <v>0</v>
      </c>
      <c r="K481" s="69">
        <v>0</v>
      </c>
      <c r="L481" s="69">
        <v>0</v>
      </c>
      <c r="M481" s="69">
        <v>0</v>
      </c>
      <c r="N481" s="69">
        <v>0</v>
      </c>
      <c r="O481" s="69">
        <v>0</v>
      </c>
      <c r="P481" s="69">
        <v>0</v>
      </c>
      <c r="Q481" s="69">
        <v>0</v>
      </c>
      <c r="R481" s="69">
        <v>20</v>
      </c>
      <c r="S481" s="69">
        <v>167.5</v>
      </c>
      <c r="T481" s="69">
        <v>360</v>
      </c>
      <c r="U481" s="69">
        <v>2128</v>
      </c>
      <c r="V481" s="69">
        <v>11.126662436707701</v>
      </c>
      <c r="W481" s="69">
        <v>73.352485439731893</v>
      </c>
    </row>
    <row r="482" spans="2:23">
      <c r="B482" s="67">
        <v>480</v>
      </c>
      <c r="C482" s="67" t="s">
        <v>802</v>
      </c>
      <c r="D482" s="67" t="s">
        <v>1615</v>
      </c>
      <c r="E482" s="67">
        <v>0</v>
      </c>
      <c r="F482" s="70">
        <v>0</v>
      </c>
      <c r="G482" s="67">
        <v>70033</v>
      </c>
      <c r="H482" s="70">
        <v>0.87991104521868002</v>
      </c>
      <c r="I482" s="69">
        <v>0</v>
      </c>
      <c r="J482" s="69">
        <v>0</v>
      </c>
      <c r="K482" s="69">
        <v>0</v>
      </c>
      <c r="L482" s="69">
        <v>0</v>
      </c>
      <c r="M482" s="69">
        <v>0</v>
      </c>
      <c r="N482" s="69">
        <v>0</v>
      </c>
      <c r="O482" s="69">
        <v>0</v>
      </c>
      <c r="P482" s="69">
        <v>0</v>
      </c>
      <c r="Q482" s="69">
        <v>3.75</v>
      </c>
      <c r="R482" s="69">
        <v>30</v>
      </c>
      <c r="S482" s="69">
        <v>159.63999999999899</v>
      </c>
      <c r="T482" s="69">
        <v>315</v>
      </c>
      <c r="U482" s="69">
        <v>1944.69</v>
      </c>
      <c r="V482" s="69">
        <v>10.7709271148748</v>
      </c>
      <c r="W482" s="69">
        <v>65.598386407440003</v>
      </c>
    </row>
    <row r="483" spans="2:23">
      <c r="B483" s="67">
        <v>481</v>
      </c>
      <c r="C483" s="67" t="s">
        <v>803</v>
      </c>
      <c r="D483" s="67" t="s">
        <v>1615</v>
      </c>
      <c r="E483" s="67">
        <v>0</v>
      </c>
      <c r="F483" s="70">
        <v>0</v>
      </c>
      <c r="G483" s="67">
        <v>68592</v>
      </c>
      <c r="H483" s="70">
        <v>0.86180598308853995</v>
      </c>
      <c r="I483" s="69">
        <v>0</v>
      </c>
      <c r="J483" s="69">
        <v>0</v>
      </c>
      <c r="K483" s="69">
        <v>0</v>
      </c>
      <c r="L483" s="69">
        <v>0</v>
      </c>
      <c r="M483" s="69">
        <v>0</v>
      </c>
      <c r="N483" s="69">
        <v>0</v>
      </c>
      <c r="O483" s="69">
        <v>0</v>
      </c>
      <c r="P483" s="69">
        <v>0</v>
      </c>
      <c r="Q483" s="69">
        <v>5.63</v>
      </c>
      <c r="R483" s="69">
        <v>37.5</v>
      </c>
      <c r="S483" s="69">
        <v>167.671999999999</v>
      </c>
      <c r="T483" s="69">
        <v>292.311000000001</v>
      </c>
      <c r="U483" s="69">
        <v>1761.25</v>
      </c>
      <c r="V483" s="69">
        <v>11.3341209433227</v>
      </c>
      <c r="W483" s="69">
        <v>69.326046036780099</v>
      </c>
    </row>
    <row r="484" spans="2:23">
      <c r="B484" s="67">
        <v>482</v>
      </c>
      <c r="C484" s="67" t="s">
        <v>804</v>
      </c>
      <c r="D484" s="67" t="s">
        <v>1615</v>
      </c>
      <c r="E484" s="67">
        <v>0</v>
      </c>
      <c r="F484" s="70">
        <v>0</v>
      </c>
      <c r="G484" s="67">
        <v>75394</v>
      </c>
      <c r="H484" s="70">
        <v>0.94726790717543397</v>
      </c>
      <c r="I484" s="69">
        <v>0</v>
      </c>
      <c r="J484" s="69">
        <v>0</v>
      </c>
      <c r="K484" s="69">
        <v>0</v>
      </c>
      <c r="L484" s="69">
        <v>0</v>
      </c>
      <c r="M484" s="69">
        <v>0</v>
      </c>
      <c r="N484" s="69">
        <v>0</v>
      </c>
      <c r="O484" s="69">
        <v>0</v>
      </c>
      <c r="P484" s="69">
        <v>0</v>
      </c>
      <c r="Q484" s="69">
        <v>0</v>
      </c>
      <c r="R484" s="69">
        <v>10</v>
      </c>
      <c r="S484" s="69">
        <v>150</v>
      </c>
      <c r="T484" s="69">
        <v>360</v>
      </c>
      <c r="U484" s="69">
        <v>1868.67</v>
      </c>
      <c r="V484" s="69">
        <v>10.9408767322939</v>
      </c>
      <c r="W484" s="69">
        <v>78.357264961364095</v>
      </c>
    </row>
    <row r="485" spans="2:23">
      <c r="B485" s="67">
        <v>483</v>
      </c>
      <c r="C485" s="67" t="s">
        <v>805</v>
      </c>
      <c r="D485" s="67" t="s">
        <v>1615</v>
      </c>
      <c r="E485" s="67">
        <v>0</v>
      </c>
      <c r="F485" s="70">
        <v>0</v>
      </c>
      <c r="G485" s="67">
        <v>74385</v>
      </c>
      <c r="H485" s="70">
        <v>0.93459059441394099</v>
      </c>
      <c r="I485" s="69">
        <v>0</v>
      </c>
      <c r="J485" s="69">
        <v>0</v>
      </c>
      <c r="K485" s="69">
        <v>0</v>
      </c>
      <c r="L485" s="69">
        <v>0</v>
      </c>
      <c r="M485" s="69">
        <v>0</v>
      </c>
      <c r="N485" s="69">
        <v>0</v>
      </c>
      <c r="O485" s="69">
        <v>0</v>
      </c>
      <c r="P485" s="69">
        <v>0</v>
      </c>
      <c r="Q485" s="69">
        <v>0</v>
      </c>
      <c r="R485" s="69">
        <v>15</v>
      </c>
      <c r="S485" s="69">
        <v>155</v>
      </c>
      <c r="T485" s="69">
        <v>360</v>
      </c>
      <c r="U485" s="69">
        <v>1823.83</v>
      </c>
      <c r="V485" s="69">
        <v>10.8860927743087</v>
      </c>
      <c r="W485" s="69">
        <v>76.316773776130404</v>
      </c>
    </row>
    <row r="486" spans="2:23">
      <c r="B486" s="67">
        <v>484</v>
      </c>
      <c r="C486" s="67" t="s">
        <v>806</v>
      </c>
      <c r="D486" s="67" t="s">
        <v>1615</v>
      </c>
      <c r="E486" s="67">
        <v>0</v>
      </c>
      <c r="F486" s="70">
        <v>0</v>
      </c>
      <c r="G486" s="67">
        <v>79591</v>
      </c>
      <c r="H486" s="70">
        <v>1</v>
      </c>
      <c r="I486" s="69">
        <v>0</v>
      </c>
      <c r="J486" s="69">
        <v>0</v>
      </c>
      <c r="K486" s="69">
        <v>0</v>
      </c>
      <c r="L486" s="69">
        <v>0</v>
      </c>
      <c r="M486" s="69">
        <v>0</v>
      </c>
      <c r="N486" s="69">
        <v>0</v>
      </c>
      <c r="O486" s="69">
        <v>0</v>
      </c>
      <c r="P486" s="69">
        <v>0</v>
      </c>
      <c r="Q486" s="69">
        <v>0</v>
      </c>
      <c r="R486" s="69">
        <v>0</v>
      </c>
      <c r="S486" s="69">
        <v>0</v>
      </c>
      <c r="T486" s="69">
        <v>0</v>
      </c>
      <c r="U486" s="69">
        <v>0</v>
      </c>
      <c r="V486" s="69">
        <v>0</v>
      </c>
      <c r="W486" s="69">
        <v>0</v>
      </c>
    </row>
    <row r="487" spans="2:23">
      <c r="B487" s="67">
        <v>485</v>
      </c>
      <c r="C487" s="67" t="s">
        <v>807</v>
      </c>
      <c r="D487" s="67" t="s">
        <v>1615</v>
      </c>
      <c r="E487" s="67">
        <v>0</v>
      </c>
      <c r="F487" s="70">
        <v>0</v>
      </c>
      <c r="G487" s="67">
        <v>79591</v>
      </c>
      <c r="H487" s="70">
        <v>1</v>
      </c>
      <c r="I487" s="69">
        <v>0</v>
      </c>
      <c r="J487" s="69">
        <v>0</v>
      </c>
      <c r="K487" s="69">
        <v>0</v>
      </c>
      <c r="L487" s="69">
        <v>0</v>
      </c>
      <c r="M487" s="69">
        <v>0</v>
      </c>
      <c r="N487" s="69">
        <v>0</v>
      </c>
      <c r="O487" s="69">
        <v>0</v>
      </c>
      <c r="P487" s="69">
        <v>0</v>
      </c>
      <c r="Q487" s="69">
        <v>0</v>
      </c>
      <c r="R487" s="69">
        <v>0</v>
      </c>
      <c r="S487" s="69">
        <v>0</v>
      </c>
      <c r="T487" s="69">
        <v>0</v>
      </c>
      <c r="U487" s="69">
        <v>0</v>
      </c>
      <c r="V487" s="69">
        <v>0</v>
      </c>
      <c r="W487" s="69">
        <v>0</v>
      </c>
    </row>
    <row r="488" spans="2:23">
      <c r="B488" s="67">
        <v>486</v>
      </c>
      <c r="C488" s="67" t="s">
        <v>808</v>
      </c>
      <c r="D488" s="67" t="s">
        <v>1615</v>
      </c>
      <c r="E488" s="67">
        <v>0</v>
      </c>
      <c r="F488" s="70">
        <v>0</v>
      </c>
      <c r="G488" s="67">
        <v>79591</v>
      </c>
      <c r="H488" s="70">
        <v>1</v>
      </c>
      <c r="I488" s="69">
        <v>0</v>
      </c>
      <c r="J488" s="69">
        <v>0</v>
      </c>
      <c r="K488" s="69">
        <v>0</v>
      </c>
      <c r="L488" s="69">
        <v>0</v>
      </c>
      <c r="M488" s="69">
        <v>0</v>
      </c>
      <c r="N488" s="69">
        <v>0</v>
      </c>
      <c r="O488" s="69">
        <v>0</v>
      </c>
      <c r="P488" s="69">
        <v>0</v>
      </c>
      <c r="Q488" s="69">
        <v>0</v>
      </c>
      <c r="R488" s="69">
        <v>0</v>
      </c>
      <c r="S488" s="69">
        <v>0</v>
      </c>
      <c r="T488" s="69">
        <v>0</v>
      </c>
      <c r="U488" s="69">
        <v>0</v>
      </c>
      <c r="V488" s="69">
        <v>0</v>
      </c>
      <c r="W488" s="69">
        <v>0</v>
      </c>
    </row>
    <row r="489" spans="2:23">
      <c r="B489" s="67">
        <v>487</v>
      </c>
      <c r="C489" s="67" t="s">
        <v>809</v>
      </c>
      <c r="D489" s="67" t="s">
        <v>1615</v>
      </c>
      <c r="E489" s="67">
        <v>0</v>
      </c>
      <c r="F489" s="70">
        <v>0</v>
      </c>
      <c r="G489" s="67">
        <v>79591</v>
      </c>
      <c r="H489" s="70">
        <v>1</v>
      </c>
      <c r="I489" s="69">
        <v>0</v>
      </c>
      <c r="J489" s="69">
        <v>0</v>
      </c>
      <c r="K489" s="69">
        <v>0</v>
      </c>
      <c r="L489" s="69">
        <v>0</v>
      </c>
      <c r="M489" s="69">
        <v>0</v>
      </c>
      <c r="N489" s="69">
        <v>0</v>
      </c>
      <c r="O489" s="69">
        <v>0</v>
      </c>
      <c r="P489" s="69">
        <v>0</v>
      </c>
      <c r="Q489" s="69">
        <v>0</v>
      </c>
      <c r="R489" s="69">
        <v>0</v>
      </c>
      <c r="S489" s="69">
        <v>0</v>
      </c>
      <c r="T489" s="69">
        <v>0</v>
      </c>
      <c r="U489" s="69">
        <v>0</v>
      </c>
      <c r="V489" s="69">
        <v>0</v>
      </c>
      <c r="W489" s="69">
        <v>0</v>
      </c>
    </row>
    <row r="490" spans="2:23">
      <c r="B490" s="67">
        <v>488</v>
      </c>
      <c r="C490" s="67" t="s">
        <v>810</v>
      </c>
      <c r="D490" s="67" t="s">
        <v>1615</v>
      </c>
      <c r="E490" s="67">
        <v>0</v>
      </c>
      <c r="F490" s="70">
        <v>0</v>
      </c>
      <c r="G490" s="67">
        <v>79591</v>
      </c>
      <c r="H490" s="70">
        <v>1</v>
      </c>
      <c r="I490" s="69">
        <v>0</v>
      </c>
      <c r="J490" s="69">
        <v>0</v>
      </c>
      <c r="K490" s="69">
        <v>0</v>
      </c>
      <c r="L490" s="69">
        <v>0</v>
      </c>
      <c r="M490" s="69">
        <v>0</v>
      </c>
      <c r="N490" s="69">
        <v>0</v>
      </c>
      <c r="O490" s="69">
        <v>0</v>
      </c>
      <c r="P490" s="69">
        <v>0</v>
      </c>
      <c r="Q490" s="69">
        <v>0</v>
      </c>
      <c r="R490" s="69">
        <v>0</v>
      </c>
      <c r="S490" s="69">
        <v>0</v>
      </c>
      <c r="T490" s="69">
        <v>0</v>
      </c>
      <c r="U490" s="69">
        <v>0</v>
      </c>
      <c r="V490" s="69">
        <v>0</v>
      </c>
      <c r="W490" s="69">
        <v>0</v>
      </c>
    </row>
    <row r="491" spans="2:23">
      <c r="B491" s="67">
        <v>489</v>
      </c>
      <c r="C491" s="67" t="s">
        <v>811</v>
      </c>
      <c r="D491" s="67" t="s">
        <v>1615</v>
      </c>
      <c r="E491" s="67">
        <v>0</v>
      </c>
      <c r="F491" s="70">
        <v>0</v>
      </c>
      <c r="G491" s="67">
        <v>79591</v>
      </c>
      <c r="H491" s="70">
        <v>1</v>
      </c>
      <c r="I491" s="69">
        <v>0</v>
      </c>
      <c r="J491" s="69">
        <v>0</v>
      </c>
      <c r="K491" s="69">
        <v>0</v>
      </c>
      <c r="L491" s="69">
        <v>0</v>
      </c>
      <c r="M491" s="69">
        <v>0</v>
      </c>
      <c r="N491" s="69">
        <v>0</v>
      </c>
      <c r="O491" s="69">
        <v>0</v>
      </c>
      <c r="P491" s="69">
        <v>0</v>
      </c>
      <c r="Q491" s="69">
        <v>0</v>
      </c>
      <c r="R491" s="69">
        <v>0</v>
      </c>
      <c r="S491" s="69">
        <v>0</v>
      </c>
      <c r="T491" s="69">
        <v>0</v>
      </c>
      <c r="U491" s="69">
        <v>0</v>
      </c>
      <c r="V491" s="69">
        <v>0</v>
      </c>
      <c r="W491" s="69">
        <v>0</v>
      </c>
    </row>
    <row r="492" spans="2:23">
      <c r="B492" s="67">
        <v>490</v>
      </c>
      <c r="C492" s="67" t="s">
        <v>812</v>
      </c>
      <c r="D492" s="67" t="s">
        <v>1615</v>
      </c>
      <c r="E492" s="67">
        <v>0</v>
      </c>
      <c r="F492" s="70">
        <v>0</v>
      </c>
      <c r="G492" s="67">
        <v>79591</v>
      </c>
      <c r="H492" s="70">
        <v>1</v>
      </c>
      <c r="I492" s="69">
        <v>0</v>
      </c>
      <c r="J492" s="69">
        <v>0</v>
      </c>
      <c r="K492" s="69">
        <v>0</v>
      </c>
      <c r="L492" s="69">
        <v>0</v>
      </c>
      <c r="M492" s="69">
        <v>0</v>
      </c>
      <c r="N492" s="69">
        <v>0</v>
      </c>
      <c r="O492" s="69">
        <v>0</v>
      </c>
      <c r="P492" s="69">
        <v>0</v>
      </c>
      <c r="Q492" s="69">
        <v>0</v>
      </c>
      <c r="R492" s="69">
        <v>0</v>
      </c>
      <c r="S492" s="69">
        <v>0</v>
      </c>
      <c r="T492" s="69">
        <v>0</v>
      </c>
      <c r="U492" s="69">
        <v>0</v>
      </c>
      <c r="V492" s="69">
        <v>0</v>
      </c>
      <c r="W492" s="69">
        <v>0</v>
      </c>
    </row>
    <row r="493" spans="2:23">
      <c r="B493" s="67">
        <v>491</v>
      </c>
      <c r="C493" s="67" t="s">
        <v>813</v>
      </c>
      <c r="D493" s="67" t="s">
        <v>1615</v>
      </c>
      <c r="E493" s="67">
        <v>0</v>
      </c>
      <c r="F493" s="70">
        <v>0</v>
      </c>
      <c r="G493" s="67">
        <v>79591</v>
      </c>
      <c r="H493" s="70">
        <v>1</v>
      </c>
      <c r="I493" s="69">
        <v>0</v>
      </c>
      <c r="J493" s="69">
        <v>0</v>
      </c>
      <c r="K493" s="69">
        <v>0</v>
      </c>
      <c r="L493" s="69">
        <v>0</v>
      </c>
      <c r="M493" s="69">
        <v>0</v>
      </c>
      <c r="N493" s="69">
        <v>0</v>
      </c>
      <c r="O493" s="69">
        <v>0</v>
      </c>
      <c r="P493" s="69">
        <v>0</v>
      </c>
      <c r="Q493" s="69">
        <v>0</v>
      </c>
      <c r="R493" s="69">
        <v>0</v>
      </c>
      <c r="S493" s="69">
        <v>0</v>
      </c>
      <c r="T493" s="69">
        <v>0</v>
      </c>
      <c r="U493" s="69">
        <v>0</v>
      </c>
      <c r="V493" s="69">
        <v>0</v>
      </c>
      <c r="W493" s="69">
        <v>0</v>
      </c>
    </row>
    <row r="494" spans="2:23">
      <c r="B494" s="67">
        <v>492</v>
      </c>
      <c r="C494" s="67" t="s">
        <v>814</v>
      </c>
      <c r="D494" s="67" t="s">
        <v>1615</v>
      </c>
      <c r="E494" s="67">
        <v>0</v>
      </c>
      <c r="F494" s="70">
        <v>0</v>
      </c>
      <c r="G494" s="67">
        <v>79591</v>
      </c>
      <c r="H494" s="70">
        <v>1</v>
      </c>
      <c r="I494" s="69">
        <v>0</v>
      </c>
      <c r="J494" s="69">
        <v>0</v>
      </c>
      <c r="K494" s="69">
        <v>0</v>
      </c>
      <c r="L494" s="69">
        <v>0</v>
      </c>
      <c r="M494" s="69">
        <v>0</v>
      </c>
      <c r="N494" s="69">
        <v>0</v>
      </c>
      <c r="O494" s="69">
        <v>0</v>
      </c>
      <c r="P494" s="69">
        <v>0</v>
      </c>
      <c r="Q494" s="69">
        <v>0</v>
      </c>
      <c r="R494" s="69">
        <v>0</v>
      </c>
      <c r="S494" s="69">
        <v>0</v>
      </c>
      <c r="T494" s="69">
        <v>0</v>
      </c>
      <c r="U494" s="69">
        <v>0</v>
      </c>
      <c r="V494" s="69">
        <v>0</v>
      </c>
      <c r="W494" s="69">
        <v>0</v>
      </c>
    </row>
    <row r="495" spans="2:23">
      <c r="B495" s="67">
        <v>493</v>
      </c>
      <c r="C495" s="67" t="s">
        <v>815</v>
      </c>
      <c r="D495" s="67" t="s">
        <v>1615</v>
      </c>
      <c r="E495" s="67">
        <v>0</v>
      </c>
      <c r="F495" s="70">
        <v>0</v>
      </c>
      <c r="G495" s="67">
        <v>79591</v>
      </c>
      <c r="H495" s="70">
        <v>1</v>
      </c>
      <c r="I495" s="69">
        <v>0</v>
      </c>
      <c r="J495" s="69">
        <v>0</v>
      </c>
      <c r="K495" s="69">
        <v>0</v>
      </c>
      <c r="L495" s="69">
        <v>0</v>
      </c>
      <c r="M495" s="69">
        <v>0</v>
      </c>
      <c r="N495" s="69">
        <v>0</v>
      </c>
      <c r="O495" s="69">
        <v>0</v>
      </c>
      <c r="P495" s="69">
        <v>0</v>
      </c>
      <c r="Q495" s="69">
        <v>0</v>
      </c>
      <c r="R495" s="69">
        <v>0</v>
      </c>
      <c r="S495" s="69">
        <v>0</v>
      </c>
      <c r="T495" s="69">
        <v>0</v>
      </c>
      <c r="U495" s="69">
        <v>0</v>
      </c>
      <c r="V495" s="69">
        <v>0</v>
      </c>
      <c r="W495" s="69">
        <v>0</v>
      </c>
    </row>
    <row r="496" spans="2:23">
      <c r="B496" s="67">
        <v>494</v>
      </c>
      <c r="C496" s="67" t="s">
        <v>816</v>
      </c>
      <c r="D496" s="67" t="s">
        <v>1615</v>
      </c>
      <c r="E496" s="67">
        <v>0</v>
      </c>
      <c r="F496" s="70">
        <v>0</v>
      </c>
      <c r="G496" s="67">
        <v>76178</v>
      </c>
      <c r="H496" s="70">
        <v>0.95711826714075698</v>
      </c>
      <c r="I496" s="69">
        <v>0</v>
      </c>
      <c r="J496" s="69">
        <v>0</v>
      </c>
      <c r="K496" s="69">
        <v>0</v>
      </c>
      <c r="L496" s="69">
        <v>0</v>
      </c>
      <c r="M496" s="69">
        <v>0</v>
      </c>
      <c r="N496" s="69">
        <v>0</v>
      </c>
      <c r="O496" s="69">
        <v>0</v>
      </c>
      <c r="P496" s="69">
        <v>0</v>
      </c>
      <c r="Q496" s="69">
        <v>0</v>
      </c>
      <c r="R496" s="69">
        <v>0</v>
      </c>
      <c r="S496" s="69">
        <v>370.05799999999903</v>
      </c>
      <c r="T496" s="69">
        <v>1143.3309999999999</v>
      </c>
      <c r="U496" s="69">
        <v>26027.3</v>
      </c>
      <c r="V496" s="69">
        <v>43.379217876393099</v>
      </c>
      <c r="W496" s="69">
        <v>454.43936412570599</v>
      </c>
    </row>
    <row r="497" spans="2:23">
      <c r="B497" s="67">
        <v>495</v>
      </c>
      <c r="C497" s="67" t="s">
        <v>817</v>
      </c>
      <c r="D497" s="67" t="s">
        <v>1615</v>
      </c>
      <c r="E497" s="67">
        <v>0</v>
      </c>
      <c r="F497" s="70">
        <v>0</v>
      </c>
      <c r="G497" s="67">
        <v>74391</v>
      </c>
      <c r="H497" s="70">
        <v>0.93466597982183897</v>
      </c>
      <c r="I497" s="69">
        <v>0</v>
      </c>
      <c r="J497" s="69">
        <v>0</v>
      </c>
      <c r="K497" s="69">
        <v>0</v>
      </c>
      <c r="L497" s="69">
        <v>0</v>
      </c>
      <c r="M497" s="69">
        <v>0</v>
      </c>
      <c r="N497" s="69">
        <v>0</v>
      </c>
      <c r="O497" s="69">
        <v>0</v>
      </c>
      <c r="P497" s="69">
        <v>0</v>
      </c>
      <c r="Q497" s="69">
        <v>0</v>
      </c>
      <c r="R497" s="69">
        <v>48.984999999999999</v>
      </c>
      <c r="S497" s="69">
        <v>395.765999999999</v>
      </c>
      <c r="T497" s="69">
        <v>1031.1320000000001</v>
      </c>
      <c r="U497" s="69">
        <v>24554.16</v>
      </c>
      <c r="V497" s="69">
        <v>37.566105338543302</v>
      </c>
      <c r="W497" s="69">
        <v>332.10742123048499</v>
      </c>
    </row>
    <row r="498" spans="2:23">
      <c r="B498" s="67">
        <v>496</v>
      </c>
      <c r="C498" s="67" t="s">
        <v>818</v>
      </c>
      <c r="D498" s="67" t="s">
        <v>1615</v>
      </c>
      <c r="E498" s="67">
        <v>0</v>
      </c>
      <c r="F498" s="70">
        <v>0</v>
      </c>
      <c r="G498" s="67">
        <v>72881</v>
      </c>
      <c r="H498" s="70">
        <v>0.915693985500873</v>
      </c>
      <c r="I498" s="69">
        <v>0</v>
      </c>
      <c r="J498" s="69">
        <v>0</v>
      </c>
      <c r="K498" s="69">
        <v>0</v>
      </c>
      <c r="L498" s="69">
        <v>0</v>
      </c>
      <c r="M498" s="69">
        <v>0</v>
      </c>
      <c r="N498" s="69">
        <v>0</v>
      </c>
      <c r="O498" s="69">
        <v>0</v>
      </c>
      <c r="P498" s="69">
        <v>0</v>
      </c>
      <c r="Q498" s="69">
        <v>0</v>
      </c>
      <c r="R498" s="69">
        <v>76.48</v>
      </c>
      <c r="S498" s="69">
        <v>399.39599999999899</v>
      </c>
      <c r="T498" s="69">
        <v>905.90800000000297</v>
      </c>
      <c r="U498" s="69">
        <v>16998.580000000002</v>
      </c>
      <c r="V498" s="69">
        <v>33.549784523375799</v>
      </c>
      <c r="W498" s="69">
        <v>263.288858258603</v>
      </c>
    </row>
    <row r="499" spans="2:23">
      <c r="B499" s="67">
        <v>497</v>
      </c>
      <c r="C499" s="67" t="s">
        <v>819</v>
      </c>
      <c r="D499" s="67" t="s">
        <v>1615</v>
      </c>
      <c r="E499" s="67">
        <v>0</v>
      </c>
      <c r="F499" s="70">
        <v>0</v>
      </c>
      <c r="G499" s="67">
        <v>77916</v>
      </c>
      <c r="H499" s="70">
        <v>0.97895490696184195</v>
      </c>
      <c r="I499" s="69">
        <v>0</v>
      </c>
      <c r="J499" s="69">
        <v>0</v>
      </c>
      <c r="K499" s="69">
        <v>0</v>
      </c>
      <c r="L499" s="69">
        <v>0</v>
      </c>
      <c r="M499" s="69">
        <v>0</v>
      </c>
      <c r="N499" s="69">
        <v>0</v>
      </c>
      <c r="O499" s="69">
        <v>0</v>
      </c>
      <c r="P499" s="69">
        <v>0</v>
      </c>
      <c r="Q499" s="69">
        <v>0</v>
      </c>
      <c r="R499" s="69">
        <v>0</v>
      </c>
      <c r="S499" s="69">
        <v>52.695999999999799</v>
      </c>
      <c r="T499" s="69">
        <v>1011.79600000004</v>
      </c>
      <c r="U499" s="69">
        <v>42903.360000000001</v>
      </c>
      <c r="V499" s="69">
        <v>45.964807076177003</v>
      </c>
      <c r="W499" s="69">
        <v>636.03578928411901</v>
      </c>
    </row>
    <row r="500" spans="2:23">
      <c r="B500" s="67">
        <v>498</v>
      </c>
      <c r="C500" s="67" t="s">
        <v>820</v>
      </c>
      <c r="D500" s="67" t="s">
        <v>1615</v>
      </c>
      <c r="E500" s="67">
        <v>0</v>
      </c>
      <c r="F500" s="70">
        <v>0</v>
      </c>
      <c r="G500" s="67">
        <v>77233</v>
      </c>
      <c r="H500" s="70">
        <v>0.97037353469613397</v>
      </c>
      <c r="I500" s="69">
        <v>0</v>
      </c>
      <c r="J500" s="69">
        <v>0</v>
      </c>
      <c r="K500" s="69">
        <v>0</v>
      </c>
      <c r="L500" s="69">
        <v>0</v>
      </c>
      <c r="M500" s="69">
        <v>0</v>
      </c>
      <c r="N500" s="69">
        <v>0</v>
      </c>
      <c r="O500" s="69">
        <v>0</v>
      </c>
      <c r="P500" s="69">
        <v>0</v>
      </c>
      <c r="Q500" s="69">
        <v>0</v>
      </c>
      <c r="R500" s="69">
        <v>0</v>
      </c>
      <c r="S500" s="69">
        <v>274.18399999999798</v>
      </c>
      <c r="T500" s="69">
        <v>1046.607</v>
      </c>
      <c r="U500" s="69">
        <v>33621.360000000001</v>
      </c>
      <c r="V500" s="69">
        <v>45.423551657850801</v>
      </c>
      <c r="W500" s="69">
        <v>576.71867825679499</v>
      </c>
    </row>
    <row r="501" spans="2:23">
      <c r="B501" s="67">
        <v>499</v>
      </c>
      <c r="C501" s="67" t="s">
        <v>821</v>
      </c>
      <c r="D501" s="67" t="s">
        <v>1615</v>
      </c>
      <c r="E501" s="67">
        <v>0</v>
      </c>
      <c r="F501" s="70">
        <v>0</v>
      </c>
      <c r="G501" s="67">
        <v>79169</v>
      </c>
      <c r="H501" s="70">
        <v>0.99469789297784905</v>
      </c>
      <c r="I501" s="69">
        <v>0</v>
      </c>
      <c r="J501" s="69">
        <v>0</v>
      </c>
      <c r="K501" s="69">
        <v>0</v>
      </c>
      <c r="L501" s="69">
        <v>0</v>
      </c>
      <c r="M501" s="69">
        <v>0</v>
      </c>
      <c r="N501" s="69">
        <v>0</v>
      </c>
      <c r="O501" s="69">
        <v>0</v>
      </c>
      <c r="P501" s="69">
        <v>0</v>
      </c>
      <c r="Q501" s="69">
        <v>0</v>
      </c>
      <c r="R501" s="69">
        <v>0</v>
      </c>
      <c r="S501" s="69">
        <v>0</v>
      </c>
      <c r="T501" s="69">
        <v>0</v>
      </c>
      <c r="U501" s="69">
        <v>8791.2099999999991</v>
      </c>
      <c r="V501" s="69">
        <v>1.98261210438366</v>
      </c>
      <c r="W501" s="69">
        <v>61.149604509157498</v>
      </c>
    </row>
    <row r="502" spans="2:23">
      <c r="B502" s="67">
        <v>500</v>
      </c>
      <c r="C502" s="67" t="s">
        <v>822</v>
      </c>
      <c r="D502" s="67" t="s">
        <v>1615</v>
      </c>
      <c r="E502" s="67">
        <v>0</v>
      </c>
      <c r="F502" s="70">
        <v>0</v>
      </c>
      <c r="G502" s="67">
        <v>78960</v>
      </c>
      <c r="H502" s="70">
        <v>0.992071967936073</v>
      </c>
      <c r="I502" s="69">
        <v>0</v>
      </c>
      <c r="J502" s="69">
        <v>0</v>
      </c>
      <c r="K502" s="69">
        <v>0</v>
      </c>
      <c r="L502" s="69">
        <v>0</v>
      </c>
      <c r="M502" s="69">
        <v>0</v>
      </c>
      <c r="N502" s="69">
        <v>0</v>
      </c>
      <c r="O502" s="69">
        <v>0</v>
      </c>
      <c r="P502" s="69">
        <v>0</v>
      </c>
      <c r="Q502" s="69">
        <v>0</v>
      </c>
      <c r="R502" s="69">
        <v>0</v>
      </c>
      <c r="S502" s="69">
        <v>0</v>
      </c>
      <c r="T502" s="69">
        <v>0</v>
      </c>
      <c r="U502" s="69">
        <v>4586.72</v>
      </c>
      <c r="V502" s="69">
        <v>2.0557588169516698</v>
      </c>
      <c r="W502" s="69">
        <v>49.399709353353799</v>
      </c>
    </row>
    <row r="503" spans="2:23">
      <c r="B503" s="67">
        <v>501</v>
      </c>
      <c r="C503" s="67" t="s">
        <v>823</v>
      </c>
      <c r="D503" s="67" t="s">
        <v>1615</v>
      </c>
      <c r="E503" s="67">
        <v>0</v>
      </c>
      <c r="F503" s="70">
        <v>0</v>
      </c>
      <c r="G503" s="67">
        <v>78809</v>
      </c>
      <c r="H503" s="70">
        <v>0.99017476850397701</v>
      </c>
      <c r="I503" s="69">
        <v>0</v>
      </c>
      <c r="J503" s="69">
        <v>0</v>
      </c>
      <c r="K503" s="69">
        <v>0</v>
      </c>
      <c r="L503" s="69">
        <v>0</v>
      </c>
      <c r="M503" s="69">
        <v>0</v>
      </c>
      <c r="N503" s="69">
        <v>0</v>
      </c>
      <c r="O503" s="69">
        <v>0</v>
      </c>
      <c r="P503" s="69">
        <v>0</v>
      </c>
      <c r="Q503" s="69">
        <v>0</v>
      </c>
      <c r="R503" s="69">
        <v>0</v>
      </c>
      <c r="S503" s="69">
        <v>0</v>
      </c>
      <c r="T503" s="69">
        <v>0</v>
      </c>
      <c r="U503" s="69">
        <v>3767.66</v>
      </c>
      <c r="V503" s="69">
        <v>1.9190840672940399</v>
      </c>
      <c r="W503" s="69">
        <v>43.359813655608903</v>
      </c>
    </row>
    <row r="504" spans="2:23">
      <c r="B504" s="67">
        <v>502</v>
      </c>
      <c r="C504" s="67" t="s">
        <v>824</v>
      </c>
      <c r="D504" s="67" t="s">
        <v>1615</v>
      </c>
      <c r="E504" s="67">
        <v>0</v>
      </c>
      <c r="F504" s="70">
        <v>0</v>
      </c>
      <c r="G504" s="67">
        <v>79346</v>
      </c>
      <c r="H504" s="70">
        <v>0.99692176251083697</v>
      </c>
      <c r="I504" s="69">
        <v>0</v>
      </c>
      <c r="J504" s="69">
        <v>0</v>
      </c>
      <c r="K504" s="69">
        <v>0</v>
      </c>
      <c r="L504" s="69">
        <v>0</v>
      </c>
      <c r="M504" s="69">
        <v>0</v>
      </c>
      <c r="N504" s="69">
        <v>0</v>
      </c>
      <c r="O504" s="69">
        <v>0</v>
      </c>
      <c r="P504" s="69">
        <v>0</v>
      </c>
      <c r="Q504" s="69">
        <v>0</v>
      </c>
      <c r="R504" s="69">
        <v>0</v>
      </c>
      <c r="S504" s="69">
        <v>0</v>
      </c>
      <c r="T504" s="69">
        <v>0</v>
      </c>
      <c r="U504" s="69">
        <v>8586.77</v>
      </c>
      <c r="V504" s="69">
        <v>1.8774814991644799</v>
      </c>
      <c r="W504" s="69">
        <v>65.415852006326503</v>
      </c>
    </row>
    <row r="505" spans="2:23">
      <c r="B505" s="67">
        <v>503</v>
      </c>
      <c r="C505" s="67" t="s">
        <v>825</v>
      </c>
      <c r="D505" s="67" t="s">
        <v>1615</v>
      </c>
      <c r="E505" s="67">
        <v>0</v>
      </c>
      <c r="F505" s="70">
        <v>0</v>
      </c>
      <c r="G505" s="67">
        <v>79287</v>
      </c>
      <c r="H505" s="70">
        <v>0.996180472666508</v>
      </c>
      <c r="I505" s="69">
        <v>0</v>
      </c>
      <c r="J505" s="69">
        <v>0</v>
      </c>
      <c r="K505" s="69">
        <v>0</v>
      </c>
      <c r="L505" s="69">
        <v>0</v>
      </c>
      <c r="M505" s="69">
        <v>0</v>
      </c>
      <c r="N505" s="69">
        <v>0</v>
      </c>
      <c r="O505" s="69">
        <v>0</v>
      </c>
      <c r="P505" s="69">
        <v>0</v>
      </c>
      <c r="Q505" s="69">
        <v>0</v>
      </c>
      <c r="R505" s="69">
        <v>0</v>
      </c>
      <c r="S505" s="69">
        <v>0</v>
      </c>
      <c r="T505" s="69">
        <v>0</v>
      </c>
      <c r="U505" s="69">
        <v>7883.06</v>
      </c>
      <c r="V505" s="69">
        <v>1.8172222990036599</v>
      </c>
      <c r="W505" s="69">
        <v>63.052488387450303</v>
      </c>
    </row>
    <row r="506" spans="2:23">
      <c r="B506" s="67">
        <v>504</v>
      </c>
      <c r="C506" s="67" t="s">
        <v>826</v>
      </c>
      <c r="D506" s="67" t="s">
        <v>1615</v>
      </c>
      <c r="E506" s="67">
        <v>0</v>
      </c>
      <c r="F506" s="70">
        <v>0</v>
      </c>
      <c r="G506" s="67">
        <v>79591</v>
      </c>
      <c r="H506" s="70">
        <v>1</v>
      </c>
      <c r="I506" s="69">
        <v>0</v>
      </c>
      <c r="J506" s="69">
        <v>0</v>
      </c>
      <c r="K506" s="69">
        <v>0</v>
      </c>
      <c r="L506" s="69">
        <v>0</v>
      </c>
      <c r="M506" s="69">
        <v>0</v>
      </c>
      <c r="N506" s="69">
        <v>0</v>
      </c>
      <c r="O506" s="69">
        <v>0</v>
      </c>
      <c r="P506" s="69">
        <v>0</v>
      </c>
      <c r="Q506" s="69">
        <v>0</v>
      </c>
      <c r="R506" s="69">
        <v>0</v>
      </c>
      <c r="S506" s="69">
        <v>0</v>
      </c>
      <c r="T506" s="69">
        <v>0</v>
      </c>
      <c r="U506" s="69">
        <v>0</v>
      </c>
      <c r="V506" s="69">
        <v>0</v>
      </c>
      <c r="W506" s="69">
        <v>0</v>
      </c>
    </row>
    <row r="507" spans="2:23">
      <c r="B507" s="67">
        <v>505</v>
      </c>
      <c r="C507" s="67" t="s">
        <v>827</v>
      </c>
      <c r="D507" s="67" t="s">
        <v>1615</v>
      </c>
      <c r="E507" s="67">
        <v>0</v>
      </c>
      <c r="F507" s="70">
        <v>0</v>
      </c>
      <c r="G507" s="67">
        <v>79591</v>
      </c>
      <c r="H507" s="70">
        <v>1</v>
      </c>
      <c r="I507" s="69">
        <v>0</v>
      </c>
      <c r="J507" s="69">
        <v>0</v>
      </c>
      <c r="K507" s="69">
        <v>0</v>
      </c>
      <c r="L507" s="69">
        <v>0</v>
      </c>
      <c r="M507" s="69">
        <v>0</v>
      </c>
      <c r="N507" s="69">
        <v>0</v>
      </c>
      <c r="O507" s="69">
        <v>0</v>
      </c>
      <c r="P507" s="69">
        <v>0</v>
      </c>
      <c r="Q507" s="69">
        <v>0</v>
      </c>
      <c r="R507" s="69">
        <v>0</v>
      </c>
      <c r="S507" s="69">
        <v>0</v>
      </c>
      <c r="T507" s="69">
        <v>0</v>
      </c>
      <c r="U507" s="69">
        <v>0</v>
      </c>
      <c r="V507" s="69">
        <v>0</v>
      </c>
      <c r="W507" s="69">
        <v>0</v>
      </c>
    </row>
    <row r="508" spans="2:23">
      <c r="B508" s="67">
        <v>506</v>
      </c>
      <c r="C508" s="67" t="s">
        <v>828</v>
      </c>
      <c r="D508" s="67" t="s">
        <v>1615</v>
      </c>
      <c r="E508" s="67">
        <v>0</v>
      </c>
      <c r="F508" s="70">
        <v>0</v>
      </c>
      <c r="G508" s="67">
        <v>79591</v>
      </c>
      <c r="H508" s="70">
        <v>1</v>
      </c>
      <c r="I508" s="69">
        <v>0</v>
      </c>
      <c r="J508" s="69">
        <v>0</v>
      </c>
      <c r="K508" s="69">
        <v>0</v>
      </c>
      <c r="L508" s="69">
        <v>0</v>
      </c>
      <c r="M508" s="69">
        <v>0</v>
      </c>
      <c r="N508" s="69">
        <v>0</v>
      </c>
      <c r="O508" s="69">
        <v>0</v>
      </c>
      <c r="P508" s="69">
        <v>0</v>
      </c>
      <c r="Q508" s="69">
        <v>0</v>
      </c>
      <c r="R508" s="69">
        <v>0</v>
      </c>
      <c r="S508" s="69">
        <v>0</v>
      </c>
      <c r="T508" s="69">
        <v>0</v>
      </c>
      <c r="U508" s="69">
        <v>0</v>
      </c>
      <c r="V508" s="69">
        <v>0</v>
      </c>
      <c r="W508" s="69">
        <v>0</v>
      </c>
    </row>
    <row r="509" spans="2:23">
      <c r="B509" s="67">
        <v>507</v>
      </c>
      <c r="C509" s="67" t="s">
        <v>829</v>
      </c>
      <c r="D509" s="67" t="s">
        <v>1615</v>
      </c>
      <c r="E509" s="67">
        <v>0</v>
      </c>
      <c r="F509" s="70">
        <v>0</v>
      </c>
      <c r="G509" s="67">
        <v>79591</v>
      </c>
      <c r="H509" s="70">
        <v>1</v>
      </c>
      <c r="I509" s="69">
        <v>0</v>
      </c>
      <c r="J509" s="69">
        <v>0</v>
      </c>
      <c r="K509" s="69">
        <v>0</v>
      </c>
      <c r="L509" s="69">
        <v>0</v>
      </c>
      <c r="M509" s="69">
        <v>0</v>
      </c>
      <c r="N509" s="69">
        <v>0</v>
      </c>
      <c r="O509" s="69">
        <v>0</v>
      </c>
      <c r="P509" s="69">
        <v>0</v>
      </c>
      <c r="Q509" s="69">
        <v>0</v>
      </c>
      <c r="R509" s="69">
        <v>0</v>
      </c>
      <c r="S509" s="69">
        <v>0</v>
      </c>
      <c r="T509" s="69">
        <v>0</v>
      </c>
      <c r="U509" s="69">
        <v>0</v>
      </c>
      <c r="V509" s="69">
        <v>0</v>
      </c>
      <c r="W509" s="69">
        <v>0</v>
      </c>
    </row>
    <row r="510" spans="2:23">
      <c r="B510" s="67">
        <v>508</v>
      </c>
      <c r="C510" s="67" t="s">
        <v>830</v>
      </c>
      <c r="D510" s="67" t="s">
        <v>1615</v>
      </c>
      <c r="E510" s="67">
        <v>0</v>
      </c>
      <c r="F510" s="70">
        <v>0</v>
      </c>
      <c r="G510" s="67">
        <v>79591</v>
      </c>
      <c r="H510" s="70">
        <v>1</v>
      </c>
      <c r="I510" s="69">
        <v>0</v>
      </c>
      <c r="J510" s="69">
        <v>0</v>
      </c>
      <c r="K510" s="69">
        <v>0</v>
      </c>
      <c r="L510" s="69">
        <v>0</v>
      </c>
      <c r="M510" s="69">
        <v>0</v>
      </c>
      <c r="N510" s="69">
        <v>0</v>
      </c>
      <c r="O510" s="69">
        <v>0</v>
      </c>
      <c r="P510" s="69">
        <v>0</v>
      </c>
      <c r="Q510" s="69">
        <v>0</v>
      </c>
      <c r="R510" s="69">
        <v>0</v>
      </c>
      <c r="S510" s="69">
        <v>0</v>
      </c>
      <c r="T510" s="69">
        <v>0</v>
      </c>
      <c r="U510" s="69">
        <v>0</v>
      </c>
      <c r="V510" s="69">
        <v>0</v>
      </c>
      <c r="W510" s="69">
        <v>0</v>
      </c>
    </row>
    <row r="511" spans="2:23">
      <c r="B511" s="67">
        <v>509</v>
      </c>
      <c r="C511" s="67" t="s">
        <v>831</v>
      </c>
      <c r="D511" s="67" t="s">
        <v>1615</v>
      </c>
      <c r="E511" s="67">
        <v>0</v>
      </c>
      <c r="F511" s="70">
        <v>0</v>
      </c>
      <c r="G511" s="67">
        <v>79591</v>
      </c>
      <c r="H511" s="70">
        <v>1</v>
      </c>
      <c r="I511" s="69">
        <v>0</v>
      </c>
      <c r="J511" s="69">
        <v>0</v>
      </c>
      <c r="K511" s="69">
        <v>0</v>
      </c>
      <c r="L511" s="69">
        <v>0</v>
      </c>
      <c r="M511" s="69">
        <v>0</v>
      </c>
      <c r="N511" s="69">
        <v>0</v>
      </c>
      <c r="O511" s="69">
        <v>0</v>
      </c>
      <c r="P511" s="69">
        <v>0</v>
      </c>
      <c r="Q511" s="69">
        <v>0</v>
      </c>
      <c r="R511" s="69">
        <v>0</v>
      </c>
      <c r="S511" s="69">
        <v>0</v>
      </c>
      <c r="T511" s="69">
        <v>0</v>
      </c>
      <c r="U511" s="69">
        <v>0</v>
      </c>
      <c r="V511" s="69">
        <v>0</v>
      </c>
      <c r="W511" s="69">
        <v>0</v>
      </c>
    </row>
    <row r="512" spans="2:23">
      <c r="B512" s="67">
        <v>510</v>
      </c>
      <c r="C512" s="67" t="s">
        <v>832</v>
      </c>
      <c r="D512" s="67" t="s">
        <v>1615</v>
      </c>
      <c r="E512" s="67">
        <v>0</v>
      </c>
      <c r="F512" s="70">
        <v>0</v>
      </c>
      <c r="G512" s="67">
        <v>79591</v>
      </c>
      <c r="H512" s="70">
        <v>1</v>
      </c>
      <c r="I512" s="69">
        <v>0</v>
      </c>
      <c r="J512" s="69">
        <v>0</v>
      </c>
      <c r="K512" s="69">
        <v>0</v>
      </c>
      <c r="L512" s="69">
        <v>0</v>
      </c>
      <c r="M512" s="69">
        <v>0</v>
      </c>
      <c r="N512" s="69">
        <v>0</v>
      </c>
      <c r="O512" s="69">
        <v>0</v>
      </c>
      <c r="P512" s="69">
        <v>0</v>
      </c>
      <c r="Q512" s="69">
        <v>0</v>
      </c>
      <c r="R512" s="69">
        <v>0</v>
      </c>
      <c r="S512" s="69">
        <v>0</v>
      </c>
      <c r="T512" s="69">
        <v>0</v>
      </c>
      <c r="U512" s="69">
        <v>0</v>
      </c>
      <c r="V512" s="69">
        <v>0</v>
      </c>
      <c r="W512" s="69">
        <v>0</v>
      </c>
    </row>
    <row r="513" spans="2:23">
      <c r="B513" s="67">
        <v>511</v>
      </c>
      <c r="C513" s="67" t="s">
        <v>833</v>
      </c>
      <c r="D513" s="67" t="s">
        <v>1615</v>
      </c>
      <c r="E513" s="67">
        <v>0</v>
      </c>
      <c r="F513" s="70">
        <v>0</v>
      </c>
      <c r="G513" s="67">
        <v>79591</v>
      </c>
      <c r="H513" s="70">
        <v>1</v>
      </c>
      <c r="I513" s="69">
        <v>0</v>
      </c>
      <c r="J513" s="69">
        <v>0</v>
      </c>
      <c r="K513" s="69">
        <v>0</v>
      </c>
      <c r="L513" s="69">
        <v>0</v>
      </c>
      <c r="M513" s="69">
        <v>0</v>
      </c>
      <c r="N513" s="69">
        <v>0</v>
      </c>
      <c r="O513" s="69">
        <v>0</v>
      </c>
      <c r="P513" s="69">
        <v>0</v>
      </c>
      <c r="Q513" s="69">
        <v>0</v>
      </c>
      <c r="R513" s="69">
        <v>0</v>
      </c>
      <c r="S513" s="69">
        <v>0</v>
      </c>
      <c r="T513" s="69">
        <v>0</v>
      </c>
      <c r="U513" s="69">
        <v>0</v>
      </c>
      <c r="V513" s="69">
        <v>0</v>
      </c>
      <c r="W513" s="69">
        <v>0</v>
      </c>
    </row>
    <row r="514" spans="2:23">
      <c r="B514" s="67">
        <v>512</v>
      </c>
      <c r="C514" s="67" t="s">
        <v>834</v>
      </c>
      <c r="D514" s="67" t="s">
        <v>1615</v>
      </c>
      <c r="E514" s="67">
        <v>0</v>
      </c>
      <c r="F514" s="70">
        <v>0</v>
      </c>
      <c r="G514" s="67">
        <v>79591</v>
      </c>
      <c r="H514" s="70">
        <v>1</v>
      </c>
      <c r="I514" s="69">
        <v>0</v>
      </c>
      <c r="J514" s="69">
        <v>0</v>
      </c>
      <c r="K514" s="69">
        <v>0</v>
      </c>
      <c r="L514" s="69">
        <v>0</v>
      </c>
      <c r="M514" s="69">
        <v>0</v>
      </c>
      <c r="N514" s="69">
        <v>0</v>
      </c>
      <c r="O514" s="69">
        <v>0</v>
      </c>
      <c r="P514" s="69">
        <v>0</v>
      </c>
      <c r="Q514" s="69">
        <v>0</v>
      </c>
      <c r="R514" s="69">
        <v>0</v>
      </c>
      <c r="S514" s="69">
        <v>0</v>
      </c>
      <c r="T514" s="69">
        <v>0</v>
      </c>
      <c r="U514" s="69">
        <v>0</v>
      </c>
      <c r="V514" s="69">
        <v>0</v>
      </c>
      <c r="W514" s="69">
        <v>0</v>
      </c>
    </row>
    <row r="515" spans="2:23">
      <c r="B515" s="67">
        <v>513</v>
      </c>
      <c r="C515" s="67" t="s">
        <v>835</v>
      </c>
      <c r="D515" s="67" t="s">
        <v>1615</v>
      </c>
      <c r="E515" s="67">
        <v>0</v>
      </c>
      <c r="F515" s="70">
        <v>0</v>
      </c>
      <c r="G515" s="67">
        <v>79591</v>
      </c>
      <c r="H515" s="70">
        <v>1</v>
      </c>
      <c r="I515" s="69">
        <v>0</v>
      </c>
      <c r="J515" s="69">
        <v>0</v>
      </c>
      <c r="K515" s="69">
        <v>0</v>
      </c>
      <c r="L515" s="69">
        <v>0</v>
      </c>
      <c r="M515" s="69">
        <v>0</v>
      </c>
      <c r="N515" s="69">
        <v>0</v>
      </c>
      <c r="O515" s="69">
        <v>0</v>
      </c>
      <c r="P515" s="69">
        <v>0</v>
      </c>
      <c r="Q515" s="69">
        <v>0</v>
      </c>
      <c r="R515" s="69">
        <v>0</v>
      </c>
      <c r="S515" s="69">
        <v>0</v>
      </c>
      <c r="T515" s="69">
        <v>0</v>
      </c>
      <c r="U515" s="69">
        <v>0</v>
      </c>
      <c r="V515" s="69">
        <v>0</v>
      </c>
      <c r="W515" s="69">
        <v>0</v>
      </c>
    </row>
    <row r="516" spans="2:23">
      <c r="B516" s="67">
        <v>514</v>
      </c>
      <c r="C516" s="67" t="s">
        <v>836</v>
      </c>
      <c r="D516" s="67" t="s">
        <v>1615</v>
      </c>
      <c r="E516" s="67">
        <v>0</v>
      </c>
      <c r="F516" s="70">
        <v>0</v>
      </c>
      <c r="G516" s="67">
        <v>74217</v>
      </c>
      <c r="H516" s="70">
        <v>0.93247980299280098</v>
      </c>
      <c r="I516" s="69">
        <v>0</v>
      </c>
      <c r="J516" s="69">
        <v>0</v>
      </c>
      <c r="K516" s="69">
        <v>0</v>
      </c>
      <c r="L516" s="69">
        <v>0</v>
      </c>
      <c r="M516" s="69">
        <v>0</v>
      </c>
      <c r="N516" s="69">
        <v>0</v>
      </c>
      <c r="O516" s="69">
        <v>0</v>
      </c>
      <c r="P516" s="69">
        <v>0</v>
      </c>
      <c r="Q516" s="69">
        <v>0</v>
      </c>
      <c r="R516" s="69">
        <v>1.58</v>
      </c>
      <c r="S516" s="69">
        <v>212.98599999999999</v>
      </c>
      <c r="T516" s="69">
        <v>582.53500000001304</v>
      </c>
      <c r="U516" s="69">
        <v>18001.240000000002</v>
      </c>
      <c r="V516" s="69">
        <v>23.5426569587014</v>
      </c>
      <c r="W516" s="69">
        <v>258.03856444905301</v>
      </c>
    </row>
    <row r="517" spans="2:23">
      <c r="B517" s="67">
        <v>515</v>
      </c>
      <c r="C517" s="67" t="s">
        <v>837</v>
      </c>
      <c r="D517" s="67" t="s">
        <v>1615</v>
      </c>
      <c r="E517" s="67">
        <v>0</v>
      </c>
      <c r="F517" s="70">
        <v>0</v>
      </c>
      <c r="G517" s="67">
        <v>72913</v>
      </c>
      <c r="H517" s="70">
        <v>0.91609604100966202</v>
      </c>
      <c r="I517" s="69">
        <v>0</v>
      </c>
      <c r="J517" s="69">
        <v>0</v>
      </c>
      <c r="K517" s="69">
        <v>0</v>
      </c>
      <c r="L517" s="69">
        <v>0</v>
      </c>
      <c r="M517" s="69">
        <v>0</v>
      </c>
      <c r="N517" s="69">
        <v>0</v>
      </c>
      <c r="O517" s="69">
        <v>0</v>
      </c>
      <c r="P517" s="69">
        <v>0</v>
      </c>
      <c r="Q517" s="69">
        <v>0</v>
      </c>
      <c r="R517" s="69">
        <v>20.954999999999998</v>
      </c>
      <c r="S517" s="69">
        <v>250.111999999999</v>
      </c>
      <c r="T517" s="69">
        <v>596.95600000001696</v>
      </c>
      <c r="U517" s="69">
        <v>10625.23</v>
      </c>
      <c r="V517" s="69">
        <v>23.094148584639001</v>
      </c>
      <c r="W517" s="69">
        <v>212.35931605208299</v>
      </c>
    </row>
    <row r="518" spans="2:23">
      <c r="B518" s="67">
        <v>516</v>
      </c>
      <c r="C518" s="67" t="s">
        <v>838</v>
      </c>
      <c r="D518" s="67" t="s">
        <v>1615</v>
      </c>
      <c r="E518" s="67">
        <v>0</v>
      </c>
      <c r="F518" s="70">
        <v>0</v>
      </c>
      <c r="G518" s="67">
        <v>72260</v>
      </c>
      <c r="H518" s="70">
        <v>0.90789159578344303</v>
      </c>
      <c r="I518" s="69">
        <v>0</v>
      </c>
      <c r="J518" s="69">
        <v>0</v>
      </c>
      <c r="K518" s="69">
        <v>0</v>
      </c>
      <c r="L518" s="69">
        <v>0</v>
      </c>
      <c r="M518" s="69">
        <v>0</v>
      </c>
      <c r="N518" s="69">
        <v>0</v>
      </c>
      <c r="O518" s="69">
        <v>0</v>
      </c>
      <c r="P518" s="69">
        <v>0</v>
      </c>
      <c r="Q518" s="69">
        <v>0</v>
      </c>
      <c r="R518" s="69">
        <v>33.29</v>
      </c>
      <c r="S518" s="69">
        <v>232.009999999998</v>
      </c>
      <c r="T518" s="69">
        <v>516.62200000001599</v>
      </c>
      <c r="U518" s="69">
        <v>10519.01</v>
      </c>
      <c r="V518" s="69">
        <v>20.432775062507101</v>
      </c>
      <c r="W518" s="69">
        <v>177.25243999344099</v>
      </c>
    </row>
    <row r="519" spans="2:23">
      <c r="B519" s="67">
        <v>517</v>
      </c>
      <c r="C519" s="67" t="s">
        <v>839</v>
      </c>
      <c r="D519" s="67" t="s">
        <v>1615</v>
      </c>
      <c r="E519" s="67">
        <v>0</v>
      </c>
      <c r="F519" s="70">
        <v>0</v>
      </c>
      <c r="G519" s="67">
        <v>75376</v>
      </c>
      <c r="H519" s="70">
        <v>0.94704175095174103</v>
      </c>
      <c r="I519" s="69">
        <v>0</v>
      </c>
      <c r="J519" s="69">
        <v>0</v>
      </c>
      <c r="K519" s="69">
        <v>0</v>
      </c>
      <c r="L519" s="69">
        <v>0</v>
      </c>
      <c r="M519" s="69">
        <v>0</v>
      </c>
      <c r="N519" s="69">
        <v>0</v>
      </c>
      <c r="O519" s="69">
        <v>0</v>
      </c>
      <c r="P519" s="69">
        <v>0</v>
      </c>
      <c r="Q519" s="69">
        <v>0</v>
      </c>
      <c r="R519" s="69">
        <v>1</v>
      </c>
      <c r="S519" s="69">
        <v>85.017999999999603</v>
      </c>
      <c r="T519" s="69">
        <v>526.61800000000198</v>
      </c>
      <c r="U519" s="69">
        <v>44262.03</v>
      </c>
      <c r="V519" s="69">
        <v>24.261951099998701</v>
      </c>
      <c r="W519" s="69">
        <v>391.59021074210102</v>
      </c>
    </row>
    <row r="520" spans="2:23">
      <c r="B520" s="67">
        <v>518</v>
      </c>
      <c r="C520" s="67" t="s">
        <v>840</v>
      </c>
      <c r="D520" s="67" t="s">
        <v>1615</v>
      </c>
      <c r="E520" s="67">
        <v>0</v>
      </c>
      <c r="F520" s="70">
        <v>0</v>
      </c>
      <c r="G520" s="67">
        <v>74943</v>
      </c>
      <c r="H520" s="70">
        <v>0.94160143734844404</v>
      </c>
      <c r="I520" s="69">
        <v>0</v>
      </c>
      <c r="J520" s="69">
        <v>0</v>
      </c>
      <c r="K520" s="69">
        <v>0</v>
      </c>
      <c r="L520" s="69">
        <v>0</v>
      </c>
      <c r="M520" s="69">
        <v>0</v>
      </c>
      <c r="N520" s="69">
        <v>0</v>
      </c>
      <c r="O520" s="69">
        <v>0</v>
      </c>
      <c r="P520" s="69">
        <v>0</v>
      </c>
      <c r="Q520" s="69">
        <v>0</v>
      </c>
      <c r="R520" s="69">
        <v>1</v>
      </c>
      <c r="S520" s="69">
        <v>139.641999999999</v>
      </c>
      <c r="T520" s="69">
        <v>549.776000000012</v>
      </c>
      <c r="U520" s="69">
        <v>33986.6</v>
      </c>
      <c r="V520" s="69">
        <v>24.068847859682599</v>
      </c>
      <c r="W520" s="69">
        <v>327.97698319677397</v>
      </c>
    </row>
    <row r="521" spans="2:23">
      <c r="B521" s="67">
        <v>519</v>
      </c>
      <c r="C521" s="67" t="s">
        <v>841</v>
      </c>
      <c r="D521" s="67" t="s">
        <v>1615</v>
      </c>
      <c r="E521" s="67">
        <v>0</v>
      </c>
      <c r="F521" s="70">
        <v>0</v>
      </c>
      <c r="G521" s="67">
        <v>78974</v>
      </c>
      <c r="H521" s="70">
        <v>0.99224786722116798</v>
      </c>
      <c r="I521" s="69">
        <v>0</v>
      </c>
      <c r="J521" s="69">
        <v>0</v>
      </c>
      <c r="K521" s="69">
        <v>0</v>
      </c>
      <c r="L521" s="69">
        <v>0</v>
      </c>
      <c r="M521" s="69">
        <v>0</v>
      </c>
      <c r="N521" s="69">
        <v>0</v>
      </c>
      <c r="O521" s="69">
        <v>0</v>
      </c>
      <c r="P521" s="69">
        <v>0</v>
      </c>
      <c r="Q521" s="69">
        <v>0</v>
      </c>
      <c r="R521" s="69">
        <v>0</v>
      </c>
      <c r="S521" s="69">
        <v>0</v>
      </c>
      <c r="T521" s="69">
        <v>0</v>
      </c>
      <c r="U521" s="69">
        <v>3653.86</v>
      </c>
      <c r="V521" s="69">
        <v>1.7815163774798699</v>
      </c>
      <c r="W521" s="69">
        <v>44.661499768921303</v>
      </c>
    </row>
    <row r="522" spans="2:23">
      <c r="B522" s="67">
        <v>520</v>
      </c>
      <c r="C522" s="67" t="s">
        <v>842</v>
      </c>
      <c r="D522" s="67" t="s">
        <v>1615</v>
      </c>
      <c r="E522" s="67">
        <v>0</v>
      </c>
      <c r="F522" s="70">
        <v>0</v>
      </c>
      <c r="G522" s="67">
        <v>78783</v>
      </c>
      <c r="H522" s="70">
        <v>0.98984809840308596</v>
      </c>
      <c r="I522" s="69">
        <v>0</v>
      </c>
      <c r="J522" s="69">
        <v>0</v>
      </c>
      <c r="K522" s="69">
        <v>0</v>
      </c>
      <c r="L522" s="69">
        <v>0</v>
      </c>
      <c r="M522" s="69">
        <v>0</v>
      </c>
      <c r="N522" s="69">
        <v>0</v>
      </c>
      <c r="O522" s="69">
        <v>0</v>
      </c>
      <c r="P522" s="69">
        <v>0</v>
      </c>
      <c r="Q522" s="69">
        <v>0</v>
      </c>
      <c r="R522" s="69">
        <v>0</v>
      </c>
      <c r="S522" s="69">
        <v>0</v>
      </c>
      <c r="T522" s="69">
        <v>0.61600000000034905</v>
      </c>
      <c r="U522" s="69">
        <v>3165.69</v>
      </c>
      <c r="V522" s="69">
        <v>1.85152353909362</v>
      </c>
      <c r="W522" s="69">
        <v>39.436206075509503</v>
      </c>
    </row>
    <row r="523" spans="2:23">
      <c r="B523" s="67">
        <v>521</v>
      </c>
      <c r="C523" s="67" t="s">
        <v>843</v>
      </c>
      <c r="D523" s="67" t="s">
        <v>1615</v>
      </c>
      <c r="E523" s="67">
        <v>0</v>
      </c>
      <c r="F523" s="70">
        <v>0</v>
      </c>
      <c r="G523" s="67">
        <v>78650</v>
      </c>
      <c r="H523" s="70">
        <v>0.98817705519468302</v>
      </c>
      <c r="I523" s="69">
        <v>0</v>
      </c>
      <c r="J523" s="69">
        <v>0</v>
      </c>
      <c r="K523" s="69">
        <v>0</v>
      </c>
      <c r="L523" s="69">
        <v>0</v>
      </c>
      <c r="M523" s="69">
        <v>0</v>
      </c>
      <c r="N523" s="69">
        <v>0</v>
      </c>
      <c r="O523" s="69">
        <v>0</v>
      </c>
      <c r="P523" s="69">
        <v>0</v>
      </c>
      <c r="Q523" s="69">
        <v>0</v>
      </c>
      <c r="R523" s="69">
        <v>0</v>
      </c>
      <c r="S523" s="69">
        <v>0</v>
      </c>
      <c r="T523" s="69">
        <v>4.6960000000015096</v>
      </c>
      <c r="U523" s="69">
        <v>2426.0100000000002</v>
      </c>
      <c r="V523" s="69">
        <v>2.1661118719453198</v>
      </c>
      <c r="W523" s="69">
        <v>39.459743516990699</v>
      </c>
    </row>
    <row r="524" spans="2:23">
      <c r="B524" s="67">
        <v>522</v>
      </c>
      <c r="C524" s="67" t="s">
        <v>844</v>
      </c>
      <c r="D524" s="67" t="s">
        <v>1615</v>
      </c>
      <c r="E524" s="67">
        <v>0</v>
      </c>
      <c r="F524" s="70">
        <v>0</v>
      </c>
      <c r="G524" s="67">
        <v>79043</v>
      </c>
      <c r="H524" s="70">
        <v>0.99311479941199399</v>
      </c>
      <c r="I524" s="69">
        <v>0</v>
      </c>
      <c r="J524" s="69">
        <v>0</v>
      </c>
      <c r="K524" s="69">
        <v>0</v>
      </c>
      <c r="L524" s="69">
        <v>0</v>
      </c>
      <c r="M524" s="69">
        <v>0</v>
      </c>
      <c r="N524" s="69">
        <v>0</v>
      </c>
      <c r="O524" s="69">
        <v>0</v>
      </c>
      <c r="P524" s="69">
        <v>0</v>
      </c>
      <c r="Q524" s="69">
        <v>0</v>
      </c>
      <c r="R524" s="69">
        <v>0</v>
      </c>
      <c r="S524" s="69">
        <v>0</v>
      </c>
      <c r="T524" s="69">
        <v>0</v>
      </c>
      <c r="U524" s="69">
        <v>4402.97</v>
      </c>
      <c r="V524" s="69">
        <v>2.0533930972094798</v>
      </c>
      <c r="W524" s="69">
        <v>53.224732499918701</v>
      </c>
    </row>
    <row r="525" spans="2:23">
      <c r="B525" s="67">
        <v>523</v>
      </c>
      <c r="C525" s="67" t="s">
        <v>845</v>
      </c>
      <c r="D525" s="67" t="s">
        <v>1615</v>
      </c>
      <c r="E525" s="67">
        <v>0</v>
      </c>
      <c r="F525" s="70">
        <v>0</v>
      </c>
      <c r="G525" s="67">
        <v>79025</v>
      </c>
      <c r="H525" s="70">
        <v>0.99288864318829995</v>
      </c>
      <c r="I525" s="69">
        <v>0</v>
      </c>
      <c r="J525" s="69">
        <v>0</v>
      </c>
      <c r="K525" s="69">
        <v>0</v>
      </c>
      <c r="L525" s="69">
        <v>0</v>
      </c>
      <c r="M525" s="69">
        <v>0</v>
      </c>
      <c r="N525" s="69">
        <v>0</v>
      </c>
      <c r="O525" s="69">
        <v>0</v>
      </c>
      <c r="P525" s="69">
        <v>0</v>
      </c>
      <c r="Q525" s="69">
        <v>0</v>
      </c>
      <c r="R525" s="69">
        <v>0</v>
      </c>
      <c r="S525" s="69">
        <v>0</v>
      </c>
      <c r="T525" s="69">
        <v>0</v>
      </c>
      <c r="U525" s="69">
        <v>4146.68</v>
      </c>
      <c r="V525" s="69">
        <v>1.89980487743589</v>
      </c>
      <c r="W525" s="69">
        <v>50.266449347548601</v>
      </c>
    </row>
    <row r="526" spans="2:23">
      <c r="B526" s="67">
        <v>524</v>
      </c>
      <c r="C526" s="67" t="s">
        <v>846</v>
      </c>
      <c r="D526" s="67" t="s">
        <v>1615</v>
      </c>
      <c r="E526" s="67">
        <v>0</v>
      </c>
      <c r="F526" s="70">
        <v>0</v>
      </c>
      <c r="G526" s="67">
        <v>72625</v>
      </c>
      <c r="H526" s="70">
        <v>0.91247754143056403</v>
      </c>
      <c r="I526" s="69">
        <v>0</v>
      </c>
      <c r="J526" s="69">
        <v>0</v>
      </c>
      <c r="K526" s="69">
        <v>0</v>
      </c>
      <c r="L526" s="69">
        <v>0</v>
      </c>
      <c r="M526" s="69">
        <v>0</v>
      </c>
      <c r="N526" s="69">
        <v>0</v>
      </c>
      <c r="O526" s="69">
        <v>0</v>
      </c>
      <c r="P526" s="69">
        <v>0</v>
      </c>
      <c r="Q526" s="69">
        <v>0</v>
      </c>
      <c r="R526" s="69">
        <v>28.68</v>
      </c>
      <c r="S526" s="69">
        <v>192.172</v>
      </c>
      <c r="T526" s="69">
        <v>451.70300000000202</v>
      </c>
      <c r="U526" s="69">
        <v>10426.209999999999</v>
      </c>
      <c r="V526" s="69">
        <v>17.4325637320803</v>
      </c>
      <c r="W526" s="69">
        <v>151.48588942471</v>
      </c>
    </row>
    <row r="527" spans="2:23">
      <c r="B527" s="67">
        <v>525</v>
      </c>
      <c r="C527" s="67" t="s">
        <v>847</v>
      </c>
      <c r="D527" s="67" t="s">
        <v>1615</v>
      </c>
      <c r="E527" s="67">
        <v>0</v>
      </c>
      <c r="F527" s="70">
        <v>0</v>
      </c>
      <c r="G527" s="67">
        <v>69963</v>
      </c>
      <c r="H527" s="70">
        <v>0.879031548793205</v>
      </c>
      <c r="I527" s="69">
        <v>0</v>
      </c>
      <c r="J527" s="69">
        <v>0</v>
      </c>
      <c r="K527" s="69">
        <v>0</v>
      </c>
      <c r="L527" s="69">
        <v>0</v>
      </c>
      <c r="M527" s="69">
        <v>0</v>
      </c>
      <c r="N527" s="69">
        <v>0</v>
      </c>
      <c r="O527" s="69">
        <v>0</v>
      </c>
      <c r="P527" s="69">
        <v>0</v>
      </c>
      <c r="Q527" s="69">
        <v>4.3499999999999996</v>
      </c>
      <c r="R527" s="69">
        <v>44.765000000000001</v>
      </c>
      <c r="S527" s="69">
        <v>198.60199999999901</v>
      </c>
      <c r="T527" s="69">
        <v>412.60100000000898</v>
      </c>
      <c r="U527" s="69">
        <v>10330.85</v>
      </c>
      <c r="V527" s="69">
        <v>17.1231258559385</v>
      </c>
      <c r="W527" s="69">
        <v>136.401397403408</v>
      </c>
    </row>
    <row r="528" spans="2:23">
      <c r="B528" s="67">
        <v>526</v>
      </c>
      <c r="C528" s="67" t="s">
        <v>848</v>
      </c>
      <c r="D528" s="67" t="s">
        <v>1615</v>
      </c>
      <c r="E528" s="67">
        <v>0</v>
      </c>
      <c r="F528" s="70">
        <v>0</v>
      </c>
      <c r="G528" s="67">
        <v>68524</v>
      </c>
      <c r="H528" s="70">
        <v>0.86095161513236396</v>
      </c>
      <c r="I528" s="69">
        <v>0</v>
      </c>
      <c r="J528" s="69">
        <v>0</v>
      </c>
      <c r="K528" s="69">
        <v>0</v>
      </c>
      <c r="L528" s="69">
        <v>0</v>
      </c>
      <c r="M528" s="69">
        <v>0</v>
      </c>
      <c r="N528" s="69">
        <v>0</v>
      </c>
      <c r="O528" s="69">
        <v>0</v>
      </c>
      <c r="P528" s="69">
        <v>0</v>
      </c>
      <c r="Q528" s="69">
        <v>7.36</v>
      </c>
      <c r="R528" s="69">
        <v>52.52</v>
      </c>
      <c r="S528" s="69">
        <v>202.732</v>
      </c>
      <c r="T528" s="69">
        <v>392.25700000000398</v>
      </c>
      <c r="U528" s="69">
        <v>9930.84</v>
      </c>
      <c r="V528" s="69">
        <v>17.6512263949441</v>
      </c>
      <c r="W528" s="69">
        <v>136.30106698070199</v>
      </c>
    </row>
    <row r="529" spans="2:23">
      <c r="B529" s="67">
        <v>527</v>
      </c>
      <c r="C529" s="67" t="s">
        <v>849</v>
      </c>
      <c r="D529" s="67" t="s">
        <v>1615</v>
      </c>
      <c r="E529" s="67">
        <v>0</v>
      </c>
      <c r="F529" s="70">
        <v>0</v>
      </c>
      <c r="G529" s="67">
        <v>75395</v>
      </c>
      <c r="H529" s="70">
        <v>0.94728047141008398</v>
      </c>
      <c r="I529" s="69">
        <v>0</v>
      </c>
      <c r="J529" s="69">
        <v>0</v>
      </c>
      <c r="K529" s="69">
        <v>0</v>
      </c>
      <c r="L529" s="69">
        <v>0</v>
      </c>
      <c r="M529" s="69">
        <v>0</v>
      </c>
      <c r="N529" s="69">
        <v>0</v>
      </c>
      <c r="O529" s="69">
        <v>0</v>
      </c>
      <c r="P529" s="69">
        <v>0</v>
      </c>
      <c r="Q529" s="69">
        <v>0</v>
      </c>
      <c r="R529" s="69">
        <v>8</v>
      </c>
      <c r="S529" s="69">
        <v>177</v>
      </c>
      <c r="T529" s="69">
        <v>491.28200000000697</v>
      </c>
      <c r="U529" s="69">
        <v>9005.9500000000007</v>
      </c>
      <c r="V529" s="69">
        <v>17.687088741189299</v>
      </c>
      <c r="W529" s="69">
        <v>164.21028957205601</v>
      </c>
    </row>
    <row r="530" spans="2:23">
      <c r="B530" s="67">
        <v>528</v>
      </c>
      <c r="C530" s="67" t="s">
        <v>850</v>
      </c>
      <c r="D530" s="67" t="s">
        <v>1615</v>
      </c>
      <c r="E530" s="67">
        <v>0</v>
      </c>
      <c r="F530" s="70">
        <v>0</v>
      </c>
      <c r="G530" s="67">
        <v>74389</v>
      </c>
      <c r="H530" s="70">
        <v>0.93464085135254005</v>
      </c>
      <c r="I530" s="69">
        <v>0</v>
      </c>
      <c r="J530" s="69">
        <v>0</v>
      </c>
      <c r="K530" s="69">
        <v>0</v>
      </c>
      <c r="L530" s="69">
        <v>0</v>
      </c>
      <c r="M530" s="69">
        <v>0</v>
      </c>
      <c r="N530" s="69">
        <v>0</v>
      </c>
      <c r="O530" s="69">
        <v>0</v>
      </c>
      <c r="P530" s="69">
        <v>0</v>
      </c>
      <c r="Q530" s="69">
        <v>0</v>
      </c>
      <c r="R530" s="69">
        <v>17</v>
      </c>
      <c r="S530" s="69">
        <v>174.45400000000001</v>
      </c>
      <c r="T530" s="69">
        <v>459.27000000000601</v>
      </c>
      <c r="U530" s="69">
        <v>9847.3700000000008</v>
      </c>
      <c r="V530" s="69">
        <v>17.409145003832101</v>
      </c>
      <c r="W530" s="69">
        <v>160.35839285567499</v>
      </c>
    </row>
    <row r="531" spans="2:23">
      <c r="B531" s="67">
        <v>529</v>
      </c>
      <c r="C531" s="67" t="s">
        <v>851</v>
      </c>
      <c r="D531" s="67" t="s">
        <v>1615</v>
      </c>
      <c r="E531" s="67">
        <v>0</v>
      </c>
      <c r="F531" s="70">
        <v>0</v>
      </c>
      <c r="G531" s="67">
        <v>79591</v>
      </c>
      <c r="H531" s="70">
        <v>1</v>
      </c>
      <c r="I531" s="69">
        <v>0</v>
      </c>
      <c r="J531" s="69">
        <v>0</v>
      </c>
      <c r="K531" s="69">
        <v>0</v>
      </c>
      <c r="L531" s="69">
        <v>0</v>
      </c>
      <c r="M531" s="69">
        <v>0</v>
      </c>
      <c r="N531" s="69">
        <v>0</v>
      </c>
      <c r="O531" s="69">
        <v>0</v>
      </c>
      <c r="P531" s="69">
        <v>0</v>
      </c>
      <c r="Q531" s="69">
        <v>0</v>
      </c>
      <c r="R531" s="69">
        <v>0</v>
      </c>
      <c r="S531" s="69">
        <v>0</v>
      </c>
      <c r="T531" s="69">
        <v>0</v>
      </c>
      <c r="U531" s="69">
        <v>0</v>
      </c>
      <c r="V531" s="69">
        <v>0</v>
      </c>
      <c r="W531" s="69">
        <v>0</v>
      </c>
    </row>
    <row r="532" spans="2:23">
      <c r="B532" s="67">
        <v>530</v>
      </c>
      <c r="C532" s="67" t="s">
        <v>852</v>
      </c>
      <c r="D532" s="67" t="s">
        <v>1615</v>
      </c>
      <c r="E532" s="67">
        <v>0</v>
      </c>
      <c r="F532" s="70">
        <v>0</v>
      </c>
      <c r="G532" s="67">
        <v>79591</v>
      </c>
      <c r="H532" s="70">
        <v>1</v>
      </c>
      <c r="I532" s="69">
        <v>0</v>
      </c>
      <c r="J532" s="69">
        <v>0</v>
      </c>
      <c r="K532" s="69">
        <v>0</v>
      </c>
      <c r="L532" s="69">
        <v>0</v>
      </c>
      <c r="M532" s="69">
        <v>0</v>
      </c>
      <c r="N532" s="69">
        <v>0</v>
      </c>
      <c r="O532" s="69">
        <v>0</v>
      </c>
      <c r="P532" s="69">
        <v>0</v>
      </c>
      <c r="Q532" s="69">
        <v>0</v>
      </c>
      <c r="R532" s="69">
        <v>0</v>
      </c>
      <c r="S532" s="69">
        <v>0</v>
      </c>
      <c r="T532" s="69">
        <v>0</v>
      </c>
      <c r="U532" s="69">
        <v>0</v>
      </c>
      <c r="V532" s="69">
        <v>0</v>
      </c>
      <c r="W532" s="69">
        <v>0</v>
      </c>
    </row>
    <row r="533" spans="2:23">
      <c r="B533" s="67">
        <v>531</v>
      </c>
      <c r="C533" s="67" t="s">
        <v>853</v>
      </c>
      <c r="D533" s="67" t="s">
        <v>1615</v>
      </c>
      <c r="E533" s="67">
        <v>0</v>
      </c>
      <c r="F533" s="70">
        <v>0</v>
      </c>
      <c r="G533" s="67">
        <v>79591</v>
      </c>
      <c r="H533" s="70">
        <v>1</v>
      </c>
      <c r="I533" s="69">
        <v>0</v>
      </c>
      <c r="J533" s="69">
        <v>0</v>
      </c>
      <c r="K533" s="69">
        <v>0</v>
      </c>
      <c r="L533" s="69">
        <v>0</v>
      </c>
      <c r="M533" s="69">
        <v>0</v>
      </c>
      <c r="N533" s="69">
        <v>0</v>
      </c>
      <c r="O533" s="69">
        <v>0</v>
      </c>
      <c r="P533" s="69">
        <v>0</v>
      </c>
      <c r="Q533" s="69">
        <v>0</v>
      </c>
      <c r="R533" s="69">
        <v>0</v>
      </c>
      <c r="S533" s="69">
        <v>0</v>
      </c>
      <c r="T533" s="69">
        <v>0</v>
      </c>
      <c r="U533" s="69">
        <v>0</v>
      </c>
      <c r="V533" s="69">
        <v>0</v>
      </c>
      <c r="W533" s="69">
        <v>0</v>
      </c>
    </row>
    <row r="534" spans="2:23">
      <c r="B534" s="67">
        <v>532</v>
      </c>
      <c r="C534" s="67" t="s">
        <v>854</v>
      </c>
      <c r="D534" s="67" t="s">
        <v>1615</v>
      </c>
      <c r="E534" s="67">
        <v>0</v>
      </c>
      <c r="F534" s="70">
        <v>0</v>
      </c>
      <c r="G534" s="67">
        <v>79591</v>
      </c>
      <c r="H534" s="70">
        <v>1</v>
      </c>
      <c r="I534" s="69">
        <v>0</v>
      </c>
      <c r="J534" s="69">
        <v>0</v>
      </c>
      <c r="K534" s="69">
        <v>0</v>
      </c>
      <c r="L534" s="69">
        <v>0</v>
      </c>
      <c r="M534" s="69">
        <v>0</v>
      </c>
      <c r="N534" s="69">
        <v>0</v>
      </c>
      <c r="O534" s="69">
        <v>0</v>
      </c>
      <c r="P534" s="69">
        <v>0</v>
      </c>
      <c r="Q534" s="69">
        <v>0</v>
      </c>
      <c r="R534" s="69">
        <v>0</v>
      </c>
      <c r="S534" s="69">
        <v>0</v>
      </c>
      <c r="T534" s="69">
        <v>0</v>
      </c>
      <c r="U534" s="69">
        <v>0</v>
      </c>
      <c r="V534" s="69">
        <v>0</v>
      </c>
      <c r="W534" s="69">
        <v>0</v>
      </c>
    </row>
    <row r="535" spans="2:23">
      <c r="B535" s="67">
        <v>533</v>
      </c>
      <c r="C535" s="67" t="s">
        <v>855</v>
      </c>
      <c r="D535" s="67" t="s">
        <v>1615</v>
      </c>
      <c r="E535" s="67">
        <v>0</v>
      </c>
      <c r="F535" s="70">
        <v>0</v>
      </c>
      <c r="G535" s="67">
        <v>79591</v>
      </c>
      <c r="H535" s="70">
        <v>1</v>
      </c>
      <c r="I535" s="69">
        <v>0</v>
      </c>
      <c r="J535" s="69">
        <v>0</v>
      </c>
      <c r="K535" s="69">
        <v>0</v>
      </c>
      <c r="L535" s="69">
        <v>0</v>
      </c>
      <c r="M535" s="69">
        <v>0</v>
      </c>
      <c r="N535" s="69">
        <v>0</v>
      </c>
      <c r="O535" s="69">
        <v>0</v>
      </c>
      <c r="P535" s="69">
        <v>0</v>
      </c>
      <c r="Q535" s="69">
        <v>0</v>
      </c>
      <c r="R535" s="69">
        <v>0</v>
      </c>
      <c r="S535" s="69">
        <v>0</v>
      </c>
      <c r="T535" s="69">
        <v>0</v>
      </c>
      <c r="U535" s="69">
        <v>0</v>
      </c>
      <c r="V535" s="69">
        <v>0</v>
      </c>
      <c r="W535" s="69">
        <v>0</v>
      </c>
    </row>
    <row r="536" spans="2:23">
      <c r="B536" s="67">
        <v>534</v>
      </c>
      <c r="C536" s="67" t="s">
        <v>856</v>
      </c>
      <c r="D536" s="67" t="s">
        <v>1615</v>
      </c>
      <c r="E536" s="67">
        <v>0</v>
      </c>
      <c r="F536" s="70">
        <v>0</v>
      </c>
      <c r="G536" s="67">
        <v>50819</v>
      </c>
      <c r="H536" s="70">
        <v>0.63850184066037596</v>
      </c>
      <c r="I536" s="69">
        <v>0</v>
      </c>
      <c r="J536" s="69">
        <v>0</v>
      </c>
      <c r="K536" s="69">
        <v>0</v>
      </c>
      <c r="L536" s="69">
        <v>0</v>
      </c>
      <c r="M536" s="69">
        <v>0</v>
      </c>
      <c r="N536" s="69">
        <v>0</v>
      </c>
      <c r="O536" s="69">
        <v>0</v>
      </c>
      <c r="P536" s="69">
        <v>836.27499999999998</v>
      </c>
      <c r="Q536" s="69">
        <v>3829.36</v>
      </c>
      <c r="R536" s="69">
        <v>7681.03</v>
      </c>
      <c r="S536" s="69">
        <v>15057.925999999899</v>
      </c>
      <c r="T536" s="69">
        <v>22814.120999999999</v>
      </c>
      <c r="U536" s="69">
        <v>150487.78</v>
      </c>
      <c r="V536" s="69">
        <v>1487.5342957118301</v>
      </c>
      <c r="W536" s="69">
        <v>4958.9777207757897</v>
      </c>
    </row>
    <row r="537" spans="2:23">
      <c r="B537" s="67">
        <v>535</v>
      </c>
      <c r="C537" s="67" t="s">
        <v>857</v>
      </c>
      <c r="D537" s="67" t="s">
        <v>1615</v>
      </c>
      <c r="E537" s="67">
        <v>0</v>
      </c>
      <c r="F537" s="70">
        <v>0</v>
      </c>
      <c r="G537" s="67">
        <v>49371</v>
      </c>
      <c r="H537" s="70">
        <v>0.62030882888768801</v>
      </c>
      <c r="I537" s="69">
        <v>0</v>
      </c>
      <c r="J537" s="69">
        <v>0</v>
      </c>
      <c r="K537" s="69">
        <v>0</v>
      </c>
      <c r="L537" s="69">
        <v>0</v>
      </c>
      <c r="M537" s="69">
        <v>0</v>
      </c>
      <c r="N537" s="69">
        <v>0</v>
      </c>
      <c r="O537" s="69">
        <v>0</v>
      </c>
      <c r="P537" s="69">
        <v>900.11500000000001</v>
      </c>
      <c r="Q537" s="69">
        <v>3675.35</v>
      </c>
      <c r="R537" s="69">
        <v>7331.1750000000002</v>
      </c>
      <c r="S537" s="69">
        <v>14443.394</v>
      </c>
      <c r="T537" s="69">
        <v>21814.451000000099</v>
      </c>
      <c r="U537" s="69">
        <v>148598.28</v>
      </c>
      <c r="V537" s="69">
        <v>1443.7629180434999</v>
      </c>
      <c r="W537" s="69">
        <v>4743.4784519371497</v>
      </c>
    </row>
    <row r="538" spans="2:23">
      <c r="B538" s="67">
        <v>536</v>
      </c>
      <c r="C538" s="67" t="s">
        <v>858</v>
      </c>
      <c r="D538" s="67" t="s">
        <v>1615</v>
      </c>
      <c r="E538" s="67">
        <v>0</v>
      </c>
      <c r="F538" s="70">
        <v>0</v>
      </c>
      <c r="G538" s="67">
        <v>48237</v>
      </c>
      <c r="H538" s="70">
        <v>0.60606098679498899</v>
      </c>
      <c r="I538" s="69">
        <v>0</v>
      </c>
      <c r="J538" s="69">
        <v>0</v>
      </c>
      <c r="K538" s="69">
        <v>0</v>
      </c>
      <c r="L538" s="69">
        <v>0</v>
      </c>
      <c r="M538" s="69">
        <v>0</v>
      </c>
      <c r="N538" s="69">
        <v>0</v>
      </c>
      <c r="O538" s="69">
        <v>0</v>
      </c>
      <c r="P538" s="69">
        <v>926.55499999999995</v>
      </c>
      <c r="Q538" s="69">
        <v>3536.99</v>
      </c>
      <c r="R538" s="69">
        <v>6971.3149999999996</v>
      </c>
      <c r="S538" s="69">
        <v>13823.254000000001</v>
      </c>
      <c r="T538" s="69">
        <v>20750.023000000001</v>
      </c>
      <c r="U538" s="69">
        <v>143063.97</v>
      </c>
      <c r="V538" s="69">
        <v>1398.8456797879201</v>
      </c>
      <c r="W538" s="69">
        <v>4535.7453807033498</v>
      </c>
    </row>
    <row r="539" spans="2:23">
      <c r="B539" s="67">
        <v>537</v>
      </c>
      <c r="C539" s="67" t="s">
        <v>859</v>
      </c>
      <c r="D539" s="67" t="s">
        <v>1615</v>
      </c>
      <c r="E539" s="67">
        <v>0</v>
      </c>
      <c r="F539" s="70">
        <v>0</v>
      </c>
      <c r="G539" s="67">
        <v>52651</v>
      </c>
      <c r="H539" s="70">
        <v>0.66151951853852797</v>
      </c>
      <c r="I539" s="69">
        <v>0</v>
      </c>
      <c r="J539" s="69">
        <v>0</v>
      </c>
      <c r="K539" s="69">
        <v>0</v>
      </c>
      <c r="L539" s="69">
        <v>0</v>
      </c>
      <c r="M539" s="69">
        <v>0</v>
      </c>
      <c r="N539" s="69">
        <v>0</v>
      </c>
      <c r="O539" s="69">
        <v>0</v>
      </c>
      <c r="P539" s="69">
        <v>733.44</v>
      </c>
      <c r="Q539" s="69">
        <v>4022.77</v>
      </c>
      <c r="R539" s="69">
        <v>8117.6949999999997</v>
      </c>
      <c r="S539" s="69">
        <v>16024.602000000001</v>
      </c>
      <c r="T539" s="69">
        <v>23791.466</v>
      </c>
      <c r="U539" s="69">
        <v>152062.51999999999</v>
      </c>
      <c r="V539" s="69">
        <v>1537.6610424545499</v>
      </c>
      <c r="W539" s="69">
        <v>5187.1457201181502</v>
      </c>
    </row>
    <row r="540" spans="2:23">
      <c r="B540" s="67">
        <v>538</v>
      </c>
      <c r="C540" s="67" t="s">
        <v>860</v>
      </c>
      <c r="D540" s="67" t="s">
        <v>1615</v>
      </c>
      <c r="E540" s="67">
        <v>0</v>
      </c>
      <c r="F540" s="70">
        <v>0</v>
      </c>
      <c r="G540" s="67">
        <v>51916</v>
      </c>
      <c r="H540" s="70">
        <v>0.652284806071038</v>
      </c>
      <c r="I540" s="69">
        <v>0</v>
      </c>
      <c r="J540" s="69">
        <v>0</v>
      </c>
      <c r="K540" s="69">
        <v>0</v>
      </c>
      <c r="L540" s="69">
        <v>0</v>
      </c>
      <c r="M540" s="69">
        <v>0</v>
      </c>
      <c r="N540" s="69">
        <v>0</v>
      </c>
      <c r="O540" s="69">
        <v>0</v>
      </c>
      <c r="P540" s="69">
        <v>779.88</v>
      </c>
      <c r="Q540" s="69">
        <v>3936.01</v>
      </c>
      <c r="R540" s="69">
        <v>7951.0349999999999</v>
      </c>
      <c r="S540" s="69">
        <v>15530.103999999999</v>
      </c>
      <c r="T540" s="69">
        <v>23590.629000000001</v>
      </c>
      <c r="U540" s="69">
        <v>150186.68</v>
      </c>
      <c r="V540" s="69">
        <v>1517.3382974205599</v>
      </c>
      <c r="W540" s="69">
        <v>5093.3367037390299</v>
      </c>
    </row>
    <row r="541" spans="2:23">
      <c r="B541" s="67">
        <v>539</v>
      </c>
      <c r="C541" s="67" t="s">
        <v>861</v>
      </c>
      <c r="D541" s="67" t="s">
        <v>1615</v>
      </c>
      <c r="E541" s="67">
        <v>0</v>
      </c>
      <c r="F541" s="70">
        <v>0</v>
      </c>
      <c r="G541" s="67">
        <v>74102</v>
      </c>
      <c r="H541" s="70">
        <v>0.93103491600809096</v>
      </c>
      <c r="I541" s="69">
        <v>0</v>
      </c>
      <c r="J541" s="69">
        <v>0</v>
      </c>
      <c r="K541" s="69">
        <v>0</v>
      </c>
      <c r="L541" s="69">
        <v>0</v>
      </c>
      <c r="M541" s="69">
        <v>0</v>
      </c>
      <c r="N541" s="69">
        <v>0</v>
      </c>
      <c r="O541" s="69">
        <v>0</v>
      </c>
      <c r="P541" s="69">
        <v>0</v>
      </c>
      <c r="Q541" s="69">
        <v>0</v>
      </c>
      <c r="R541" s="69">
        <v>284.83</v>
      </c>
      <c r="S541" s="69">
        <v>939.76999999999202</v>
      </c>
      <c r="T541" s="69">
        <v>1785.82700000002</v>
      </c>
      <c r="U541" s="69">
        <v>23535.32</v>
      </c>
      <c r="V541" s="69">
        <v>67.900399793946505</v>
      </c>
      <c r="W541" s="69">
        <v>477.431561060869</v>
      </c>
    </row>
    <row r="542" spans="2:23">
      <c r="B542" s="67">
        <v>540</v>
      </c>
      <c r="C542" s="67" t="s">
        <v>862</v>
      </c>
      <c r="D542" s="67" t="s">
        <v>1615</v>
      </c>
      <c r="E542" s="67">
        <v>0</v>
      </c>
      <c r="F542" s="70">
        <v>0</v>
      </c>
      <c r="G542" s="67">
        <v>73723</v>
      </c>
      <c r="H542" s="70">
        <v>0.92627307107587498</v>
      </c>
      <c r="I542" s="69">
        <v>0</v>
      </c>
      <c r="J542" s="69">
        <v>0</v>
      </c>
      <c r="K542" s="69">
        <v>0</v>
      </c>
      <c r="L542" s="69">
        <v>0</v>
      </c>
      <c r="M542" s="69">
        <v>0</v>
      </c>
      <c r="N542" s="69">
        <v>0</v>
      </c>
      <c r="O542" s="69">
        <v>0</v>
      </c>
      <c r="P542" s="69">
        <v>0</v>
      </c>
      <c r="Q542" s="69">
        <v>0</v>
      </c>
      <c r="R542" s="69">
        <v>330.78500000000003</v>
      </c>
      <c r="S542" s="69">
        <v>964.50999999999794</v>
      </c>
      <c r="T542" s="69">
        <v>1765.9760000000099</v>
      </c>
      <c r="U542" s="69">
        <v>23535.32</v>
      </c>
      <c r="V542" s="69">
        <v>69.498538276940906</v>
      </c>
      <c r="W542" s="69">
        <v>461.69974962451698</v>
      </c>
    </row>
    <row r="543" spans="2:23">
      <c r="B543" s="67">
        <v>541</v>
      </c>
      <c r="C543" s="67" t="s">
        <v>863</v>
      </c>
      <c r="D543" s="67" t="s">
        <v>1615</v>
      </c>
      <c r="E543" s="67">
        <v>0</v>
      </c>
      <c r="F543" s="70">
        <v>0</v>
      </c>
      <c r="G543" s="67">
        <v>73480</v>
      </c>
      <c r="H543" s="70">
        <v>0.92321996205601098</v>
      </c>
      <c r="I543" s="69">
        <v>0</v>
      </c>
      <c r="J543" s="69">
        <v>0</v>
      </c>
      <c r="K543" s="69">
        <v>0</v>
      </c>
      <c r="L543" s="69">
        <v>0</v>
      </c>
      <c r="M543" s="69">
        <v>0</v>
      </c>
      <c r="N543" s="69">
        <v>0</v>
      </c>
      <c r="O543" s="69">
        <v>0</v>
      </c>
      <c r="P543" s="69">
        <v>0</v>
      </c>
      <c r="Q543" s="69">
        <v>0</v>
      </c>
      <c r="R543" s="69">
        <v>358.84500000000003</v>
      </c>
      <c r="S543" s="69">
        <v>983.00599999999599</v>
      </c>
      <c r="T543" s="69">
        <v>1752.422</v>
      </c>
      <c r="U543" s="69">
        <v>23535.32</v>
      </c>
      <c r="V543" s="69">
        <v>70.664383661469302</v>
      </c>
      <c r="W543" s="69">
        <v>455.53039144003299</v>
      </c>
    </row>
    <row r="544" spans="2:23">
      <c r="B544" s="67">
        <v>542</v>
      </c>
      <c r="C544" s="67" t="s">
        <v>864</v>
      </c>
      <c r="D544" s="67" t="s">
        <v>1615</v>
      </c>
      <c r="E544" s="67">
        <v>0</v>
      </c>
      <c r="F544" s="70">
        <v>0</v>
      </c>
      <c r="G544" s="67">
        <v>74593</v>
      </c>
      <c r="H544" s="70">
        <v>0.93720395522106803</v>
      </c>
      <c r="I544" s="69">
        <v>0</v>
      </c>
      <c r="J544" s="69">
        <v>0</v>
      </c>
      <c r="K544" s="69">
        <v>0</v>
      </c>
      <c r="L544" s="69">
        <v>0</v>
      </c>
      <c r="M544" s="69">
        <v>0</v>
      </c>
      <c r="N544" s="69">
        <v>0</v>
      </c>
      <c r="O544" s="69">
        <v>0</v>
      </c>
      <c r="P544" s="69">
        <v>0</v>
      </c>
      <c r="Q544" s="69">
        <v>0</v>
      </c>
      <c r="R544" s="69">
        <v>223.86500000000001</v>
      </c>
      <c r="S544" s="69">
        <v>947.74999999999898</v>
      </c>
      <c r="T544" s="69">
        <v>1844.25100000001</v>
      </c>
      <c r="U544" s="69">
        <v>25609.26</v>
      </c>
      <c r="V544" s="69">
        <v>67.885046424847005</v>
      </c>
      <c r="W544" s="69">
        <v>508.40202425515503</v>
      </c>
    </row>
    <row r="545" spans="2:23">
      <c r="B545" s="67">
        <v>543</v>
      </c>
      <c r="C545" s="67" t="s">
        <v>865</v>
      </c>
      <c r="D545" s="67" t="s">
        <v>1615</v>
      </c>
      <c r="E545" s="67">
        <v>0</v>
      </c>
      <c r="F545" s="70">
        <v>0</v>
      </c>
      <c r="G545" s="67">
        <v>74393</v>
      </c>
      <c r="H545" s="70">
        <v>0.934691108291138</v>
      </c>
      <c r="I545" s="69">
        <v>0</v>
      </c>
      <c r="J545" s="69">
        <v>0</v>
      </c>
      <c r="K545" s="69">
        <v>0</v>
      </c>
      <c r="L545" s="69">
        <v>0</v>
      </c>
      <c r="M545" s="69">
        <v>0</v>
      </c>
      <c r="N545" s="69">
        <v>0</v>
      </c>
      <c r="O545" s="69">
        <v>0</v>
      </c>
      <c r="P545" s="69">
        <v>0</v>
      </c>
      <c r="Q545" s="69">
        <v>0</v>
      </c>
      <c r="R545" s="69">
        <v>254.88499999999999</v>
      </c>
      <c r="S545" s="69">
        <v>943.67999999999904</v>
      </c>
      <c r="T545" s="69">
        <v>1803.3620000000101</v>
      </c>
      <c r="U545" s="69">
        <v>25199.24</v>
      </c>
      <c r="V545" s="69">
        <v>67.782216456634501</v>
      </c>
      <c r="W545" s="69">
        <v>497.841525483059</v>
      </c>
    </row>
    <row r="546" spans="2:23">
      <c r="B546" s="67">
        <v>544</v>
      </c>
      <c r="C546" s="67" t="s">
        <v>866</v>
      </c>
      <c r="D546" s="67" t="s">
        <v>1615</v>
      </c>
      <c r="E546" s="67">
        <v>0</v>
      </c>
      <c r="F546" s="70">
        <v>0</v>
      </c>
      <c r="G546" s="67">
        <v>59836</v>
      </c>
      <c r="H546" s="70">
        <v>0.75179354449623703</v>
      </c>
      <c r="I546" s="69">
        <v>0</v>
      </c>
      <c r="J546" s="69">
        <v>0</v>
      </c>
      <c r="K546" s="69">
        <v>0</v>
      </c>
      <c r="L546" s="69">
        <v>0</v>
      </c>
      <c r="M546" s="69">
        <v>0</v>
      </c>
      <c r="N546" s="69">
        <v>0</v>
      </c>
      <c r="O546" s="69">
        <v>0</v>
      </c>
      <c r="P546" s="69">
        <v>0</v>
      </c>
      <c r="Q546" s="69">
        <v>365.35</v>
      </c>
      <c r="R546" s="69">
        <v>871.21</v>
      </c>
      <c r="S546" s="69">
        <v>1655.67</v>
      </c>
      <c r="T546" s="69">
        <v>2422.529</v>
      </c>
      <c r="U546" s="69">
        <v>19866.650000000001</v>
      </c>
      <c r="V546" s="69">
        <v>143.83725169931299</v>
      </c>
      <c r="W546" s="69">
        <v>496.307670387916</v>
      </c>
    </row>
    <row r="547" spans="2:23">
      <c r="B547" s="67">
        <v>545</v>
      </c>
      <c r="C547" s="67" t="s">
        <v>867</v>
      </c>
      <c r="D547" s="67" t="s">
        <v>1615</v>
      </c>
      <c r="E547" s="67">
        <v>0</v>
      </c>
      <c r="F547" s="70">
        <v>0</v>
      </c>
      <c r="G547" s="67">
        <v>56505</v>
      </c>
      <c r="H547" s="70">
        <v>0.70994207887826499</v>
      </c>
      <c r="I547" s="69">
        <v>0</v>
      </c>
      <c r="J547" s="69">
        <v>0</v>
      </c>
      <c r="K547" s="69">
        <v>0</v>
      </c>
      <c r="L547" s="69">
        <v>0</v>
      </c>
      <c r="M547" s="69">
        <v>0</v>
      </c>
      <c r="N547" s="69">
        <v>0</v>
      </c>
      <c r="O547" s="69">
        <v>0</v>
      </c>
      <c r="P547" s="69">
        <v>82.89</v>
      </c>
      <c r="Q547" s="69">
        <v>501.68</v>
      </c>
      <c r="R547" s="69">
        <v>1056.6600000000001</v>
      </c>
      <c r="S547" s="69">
        <v>1901.518</v>
      </c>
      <c r="T547" s="69">
        <v>2682.3850000000002</v>
      </c>
      <c r="U547" s="69">
        <v>22973.58</v>
      </c>
      <c r="V547" s="69">
        <v>177.81999522559099</v>
      </c>
      <c r="W547" s="69">
        <v>561.683805912465</v>
      </c>
    </row>
    <row r="548" spans="2:23">
      <c r="B548" s="67">
        <v>546</v>
      </c>
      <c r="C548" s="67" t="s">
        <v>868</v>
      </c>
      <c r="D548" s="67" t="s">
        <v>1615</v>
      </c>
      <c r="E548" s="67">
        <v>0</v>
      </c>
      <c r="F548" s="70">
        <v>0</v>
      </c>
      <c r="G548" s="67">
        <v>54803</v>
      </c>
      <c r="H548" s="70">
        <v>0.68855775150456699</v>
      </c>
      <c r="I548" s="69">
        <v>0</v>
      </c>
      <c r="J548" s="69">
        <v>0</v>
      </c>
      <c r="K548" s="69">
        <v>0</v>
      </c>
      <c r="L548" s="69">
        <v>0</v>
      </c>
      <c r="M548" s="69">
        <v>0</v>
      </c>
      <c r="N548" s="69">
        <v>0</v>
      </c>
      <c r="O548" s="69">
        <v>0</v>
      </c>
      <c r="P548" s="69">
        <v>105.605</v>
      </c>
      <c r="Q548" s="69">
        <v>524.94000000000005</v>
      </c>
      <c r="R548" s="69">
        <v>1059.0050000000001</v>
      </c>
      <c r="S548" s="69">
        <v>1872.5239999999999</v>
      </c>
      <c r="T548" s="69">
        <v>2633.3180000000202</v>
      </c>
      <c r="U548" s="69">
        <v>22973.58</v>
      </c>
      <c r="V548" s="69">
        <v>182.67098051287201</v>
      </c>
      <c r="W548" s="69">
        <v>556.30258708689905</v>
      </c>
    </row>
    <row r="549" spans="2:23">
      <c r="B549" s="67">
        <v>547</v>
      </c>
      <c r="C549" s="67" t="s">
        <v>869</v>
      </c>
      <c r="D549" s="67" t="s">
        <v>1615</v>
      </c>
      <c r="E549" s="67">
        <v>0</v>
      </c>
      <c r="F549" s="70">
        <v>0</v>
      </c>
      <c r="G549" s="67">
        <v>64814</v>
      </c>
      <c r="H549" s="70">
        <v>0.81433830458217604</v>
      </c>
      <c r="I549" s="69">
        <v>0</v>
      </c>
      <c r="J549" s="69">
        <v>0</v>
      </c>
      <c r="K549" s="69">
        <v>0</v>
      </c>
      <c r="L549" s="69">
        <v>0</v>
      </c>
      <c r="M549" s="69">
        <v>0</v>
      </c>
      <c r="N549" s="69">
        <v>0</v>
      </c>
      <c r="O549" s="69">
        <v>0</v>
      </c>
      <c r="P549" s="69">
        <v>0</v>
      </c>
      <c r="Q549" s="69">
        <v>214.83</v>
      </c>
      <c r="R549" s="69">
        <v>519.33000000000004</v>
      </c>
      <c r="S549" s="69">
        <v>1139.356</v>
      </c>
      <c r="T549" s="69">
        <v>1785.5039999999999</v>
      </c>
      <c r="U549" s="69">
        <v>17008.98</v>
      </c>
      <c r="V549" s="69">
        <v>94.425357138369904</v>
      </c>
      <c r="W549" s="69">
        <v>404.83304864978697</v>
      </c>
    </row>
    <row r="550" spans="2:23">
      <c r="B550" s="67">
        <v>548</v>
      </c>
      <c r="C550" s="67" t="s">
        <v>870</v>
      </c>
      <c r="D550" s="67" t="s">
        <v>1615</v>
      </c>
      <c r="E550" s="67">
        <v>0</v>
      </c>
      <c r="F550" s="70">
        <v>0</v>
      </c>
      <c r="G550" s="67">
        <v>62829</v>
      </c>
      <c r="H550" s="70">
        <v>0.78939829880262802</v>
      </c>
      <c r="I550" s="69">
        <v>0</v>
      </c>
      <c r="J550" s="69">
        <v>0</v>
      </c>
      <c r="K550" s="69">
        <v>0</v>
      </c>
      <c r="L550" s="69">
        <v>0</v>
      </c>
      <c r="M550" s="69">
        <v>0</v>
      </c>
      <c r="N550" s="69">
        <v>0</v>
      </c>
      <c r="O550" s="69">
        <v>0</v>
      </c>
      <c r="P550" s="69">
        <v>0</v>
      </c>
      <c r="Q550" s="69">
        <v>262.51</v>
      </c>
      <c r="R550" s="69">
        <v>619.06500000000005</v>
      </c>
      <c r="S550" s="69">
        <v>1322.778</v>
      </c>
      <c r="T550" s="69">
        <v>2012.1500000000101</v>
      </c>
      <c r="U550" s="69">
        <v>17445.79</v>
      </c>
      <c r="V550" s="69">
        <v>110.49808445678499</v>
      </c>
      <c r="W550" s="69">
        <v>434.28704501831498</v>
      </c>
    </row>
    <row r="551" spans="2:23">
      <c r="B551" s="67">
        <v>549</v>
      </c>
      <c r="C551" s="67" t="s">
        <v>871</v>
      </c>
      <c r="D551" s="67" t="s">
        <v>1615</v>
      </c>
      <c r="E551" s="67">
        <v>0</v>
      </c>
      <c r="F551" s="70">
        <v>0</v>
      </c>
      <c r="G551" s="67">
        <v>77855</v>
      </c>
      <c r="H551" s="70">
        <v>0.97818848864821395</v>
      </c>
      <c r="I551" s="69">
        <v>0</v>
      </c>
      <c r="J551" s="69">
        <v>0</v>
      </c>
      <c r="K551" s="69">
        <v>0</v>
      </c>
      <c r="L551" s="69">
        <v>0</v>
      </c>
      <c r="M551" s="69">
        <v>0</v>
      </c>
      <c r="N551" s="69">
        <v>0</v>
      </c>
      <c r="O551" s="69">
        <v>0</v>
      </c>
      <c r="P551" s="69">
        <v>0</v>
      </c>
      <c r="Q551" s="69">
        <v>0</v>
      </c>
      <c r="R551" s="69">
        <v>0</v>
      </c>
      <c r="S551" s="69">
        <v>421.48399999999702</v>
      </c>
      <c r="T551" s="69">
        <v>2119.06700000007</v>
      </c>
      <c r="U551" s="69">
        <v>52298.87</v>
      </c>
      <c r="V551" s="69">
        <v>75.989509115352206</v>
      </c>
      <c r="W551" s="69">
        <v>848.48516814500795</v>
      </c>
    </row>
    <row r="552" spans="2:23">
      <c r="B552" s="67">
        <v>550</v>
      </c>
      <c r="C552" s="67" t="s">
        <v>872</v>
      </c>
      <c r="D552" s="67" t="s">
        <v>1615</v>
      </c>
      <c r="E552" s="67">
        <v>0</v>
      </c>
      <c r="F552" s="70">
        <v>0</v>
      </c>
      <c r="G552" s="67">
        <v>70522</v>
      </c>
      <c r="H552" s="70">
        <v>0.88605495596235795</v>
      </c>
      <c r="I552" s="69">
        <v>0</v>
      </c>
      <c r="J552" s="69">
        <v>0</v>
      </c>
      <c r="K552" s="69">
        <v>0</v>
      </c>
      <c r="L552" s="69">
        <v>0</v>
      </c>
      <c r="M552" s="69">
        <v>0</v>
      </c>
      <c r="N552" s="69">
        <v>0</v>
      </c>
      <c r="O552" s="69">
        <v>0</v>
      </c>
      <c r="P552" s="69">
        <v>0</v>
      </c>
      <c r="Q552" s="69">
        <v>9</v>
      </c>
      <c r="R552" s="69">
        <v>90</v>
      </c>
      <c r="S552" s="69">
        <v>419</v>
      </c>
      <c r="T552" s="69">
        <v>1049.1000000000099</v>
      </c>
      <c r="U552" s="69">
        <v>11578</v>
      </c>
      <c r="V552" s="69">
        <v>37.146084356271402</v>
      </c>
      <c r="W552" s="69">
        <v>253.88853879287899</v>
      </c>
    </row>
    <row r="553" spans="2:23">
      <c r="B553" s="67">
        <v>551</v>
      </c>
      <c r="C553" s="67" t="s">
        <v>873</v>
      </c>
      <c r="D553" s="67" t="s">
        <v>1615</v>
      </c>
      <c r="E553" s="67">
        <v>0</v>
      </c>
      <c r="F553" s="70">
        <v>0</v>
      </c>
      <c r="G553" s="67">
        <v>68712</v>
      </c>
      <c r="H553" s="70">
        <v>0.86331369124649804</v>
      </c>
      <c r="I553" s="69">
        <v>0</v>
      </c>
      <c r="J553" s="69">
        <v>0</v>
      </c>
      <c r="K553" s="69">
        <v>0</v>
      </c>
      <c r="L553" s="69">
        <v>0</v>
      </c>
      <c r="M553" s="69">
        <v>0</v>
      </c>
      <c r="N553" s="69">
        <v>0</v>
      </c>
      <c r="O553" s="69">
        <v>0</v>
      </c>
      <c r="P553" s="69">
        <v>0</v>
      </c>
      <c r="Q553" s="69">
        <v>14</v>
      </c>
      <c r="R553" s="69">
        <v>100</v>
      </c>
      <c r="S553" s="69">
        <v>421</v>
      </c>
      <c r="T553" s="69">
        <v>1060</v>
      </c>
      <c r="U553" s="69">
        <v>11578</v>
      </c>
      <c r="V553" s="69">
        <v>38.967446068022802</v>
      </c>
      <c r="W553" s="69">
        <v>255.07758624595101</v>
      </c>
    </row>
    <row r="554" spans="2:23">
      <c r="B554" s="67">
        <v>552</v>
      </c>
      <c r="C554" s="67" t="s">
        <v>874</v>
      </c>
      <c r="D554" s="67" t="s">
        <v>1615</v>
      </c>
      <c r="E554" s="67">
        <v>0</v>
      </c>
      <c r="F554" s="70">
        <v>0</v>
      </c>
      <c r="G554" s="67">
        <v>66312</v>
      </c>
      <c r="H554" s="70">
        <v>0.83315952808734695</v>
      </c>
      <c r="I554" s="69">
        <v>0</v>
      </c>
      <c r="J554" s="69">
        <v>0</v>
      </c>
      <c r="K554" s="69">
        <v>0</v>
      </c>
      <c r="L554" s="69">
        <v>0</v>
      </c>
      <c r="M554" s="69">
        <v>0</v>
      </c>
      <c r="N554" s="69">
        <v>0</v>
      </c>
      <c r="O554" s="69">
        <v>0</v>
      </c>
      <c r="P554" s="69">
        <v>0</v>
      </c>
      <c r="Q554" s="69">
        <v>27</v>
      </c>
      <c r="R554" s="69">
        <v>180</v>
      </c>
      <c r="S554" s="69">
        <v>471</v>
      </c>
      <c r="T554" s="69">
        <v>1074</v>
      </c>
      <c r="U554" s="69">
        <v>11578</v>
      </c>
      <c r="V554" s="69">
        <v>42.272204143684597</v>
      </c>
      <c r="W554" s="69">
        <v>257.97851910060598</v>
      </c>
    </row>
    <row r="555" spans="2:23">
      <c r="B555" s="67">
        <v>553</v>
      </c>
      <c r="C555" s="67" t="s">
        <v>875</v>
      </c>
      <c r="D555" s="67" t="s">
        <v>1615</v>
      </c>
      <c r="E555" s="67">
        <v>0</v>
      </c>
      <c r="F555" s="70">
        <v>0</v>
      </c>
      <c r="G555" s="67">
        <v>63025</v>
      </c>
      <c r="H555" s="70">
        <v>0.79186088879395899</v>
      </c>
      <c r="I555" s="69">
        <v>0</v>
      </c>
      <c r="J555" s="69">
        <v>0</v>
      </c>
      <c r="K555" s="69">
        <v>0</v>
      </c>
      <c r="L555" s="69">
        <v>0</v>
      </c>
      <c r="M555" s="69">
        <v>0</v>
      </c>
      <c r="N555" s="69">
        <v>0</v>
      </c>
      <c r="O555" s="69">
        <v>0</v>
      </c>
      <c r="P555" s="69">
        <v>0</v>
      </c>
      <c r="Q555" s="69">
        <v>43</v>
      </c>
      <c r="R555" s="69">
        <v>180</v>
      </c>
      <c r="S555" s="69">
        <v>562</v>
      </c>
      <c r="T555" s="69">
        <v>1137</v>
      </c>
      <c r="U555" s="69">
        <v>11578</v>
      </c>
      <c r="V555" s="69">
        <v>48.2427410134312</v>
      </c>
      <c r="W555" s="69">
        <v>264.99546687642402</v>
      </c>
    </row>
    <row r="556" spans="2:23">
      <c r="B556" s="67">
        <v>554</v>
      </c>
      <c r="C556" s="67" t="s">
        <v>876</v>
      </c>
      <c r="D556" s="67" t="s">
        <v>1615</v>
      </c>
      <c r="E556" s="67">
        <v>0</v>
      </c>
      <c r="F556" s="70">
        <v>0</v>
      </c>
      <c r="G556" s="67">
        <v>61355</v>
      </c>
      <c r="H556" s="70">
        <v>0.77087861692905002</v>
      </c>
      <c r="I556" s="69">
        <v>0</v>
      </c>
      <c r="J556" s="69">
        <v>0</v>
      </c>
      <c r="K556" s="69">
        <v>0</v>
      </c>
      <c r="L556" s="69">
        <v>0</v>
      </c>
      <c r="M556" s="69">
        <v>0</v>
      </c>
      <c r="N556" s="69">
        <v>0</v>
      </c>
      <c r="O556" s="69">
        <v>0</v>
      </c>
      <c r="P556" s="69">
        <v>0</v>
      </c>
      <c r="Q556" s="69">
        <v>56</v>
      </c>
      <c r="R556" s="69">
        <v>270</v>
      </c>
      <c r="S556" s="69">
        <v>607.19999999999698</v>
      </c>
      <c r="T556" s="69">
        <v>1182.20000000001</v>
      </c>
      <c r="U556" s="69">
        <v>11578</v>
      </c>
      <c r="V556" s="69">
        <v>51.7129323667249</v>
      </c>
      <c r="W556" s="69">
        <v>271.84725759556198</v>
      </c>
    </row>
    <row r="557" spans="2:23">
      <c r="B557" s="67">
        <v>555</v>
      </c>
      <c r="C557" s="67" t="s">
        <v>877</v>
      </c>
      <c r="D557" s="67" t="s">
        <v>1615</v>
      </c>
      <c r="E557" s="67">
        <v>0</v>
      </c>
      <c r="F557" s="70">
        <v>0</v>
      </c>
      <c r="G557" s="67">
        <v>78233</v>
      </c>
      <c r="H557" s="70">
        <v>0.98293776934578003</v>
      </c>
      <c r="I557" s="69">
        <v>0</v>
      </c>
      <c r="J557" s="69">
        <v>0</v>
      </c>
      <c r="K557" s="69">
        <v>0</v>
      </c>
      <c r="L557" s="69">
        <v>0</v>
      </c>
      <c r="M557" s="69">
        <v>0</v>
      </c>
      <c r="N557" s="69">
        <v>0</v>
      </c>
      <c r="O557" s="69">
        <v>0</v>
      </c>
      <c r="P557" s="69">
        <v>0</v>
      </c>
      <c r="Q557" s="69">
        <v>0</v>
      </c>
      <c r="R557" s="69">
        <v>0</v>
      </c>
      <c r="S557" s="69">
        <v>0</v>
      </c>
      <c r="T557" s="69">
        <v>28</v>
      </c>
      <c r="U557" s="69">
        <v>2113</v>
      </c>
      <c r="V557" s="69">
        <v>2.2309934540337499</v>
      </c>
      <c r="W557" s="69">
        <v>30.422185784883801</v>
      </c>
    </row>
    <row r="558" spans="2:23">
      <c r="B558" s="67">
        <v>556</v>
      </c>
      <c r="C558" s="67" t="s">
        <v>878</v>
      </c>
      <c r="D558" s="67" t="s">
        <v>1615</v>
      </c>
      <c r="E558" s="67">
        <v>0</v>
      </c>
      <c r="F558" s="70">
        <v>0</v>
      </c>
      <c r="G558" s="67">
        <v>77958</v>
      </c>
      <c r="H558" s="70">
        <v>0.97948260481712801</v>
      </c>
      <c r="I558" s="69">
        <v>0</v>
      </c>
      <c r="J558" s="69">
        <v>0</v>
      </c>
      <c r="K558" s="69">
        <v>0</v>
      </c>
      <c r="L558" s="69">
        <v>0</v>
      </c>
      <c r="M558" s="69">
        <v>0</v>
      </c>
      <c r="N558" s="69">
        <v>0</v>
      </c>
      <c r="O558" s="69">
        <v>0</v>
      </c>
      <c r="P558" s="69">
        <v>0</v>
      </c>
      <c r="Q558" s="69">
        <v>0</v>
      </c>
      <c r="R558" s="69">
        <v>0</v>
      </c>
      <c r="S558" s="69">
        <v>1</v>
      </c>
      <c r="T558" s="69">
        <v>29</v>
      </c>
      <c r="U558" s="69">
        <v>2113</v>
      </c>
      <c r="V558" s="69">
        <v>2.32040054780063</v>
      </c>
      <c r="W558" s="69">
        <v>30.559779431957601</v>
      </c>
    </row>
    <row r="559" spans="2:23">
      <c r="B559" s="67">
        <v>557</v>
      </c>
      <c r="C559" s="67" t="s">
        <v>879</v>
      </c>
      <c r="D559" s="67" t="s">
        <v>1615</v>
      </c>
      <c r="E559" s="67">
        <v>0</v>
      </c>
      <c r="F559" s="70">
        <v>0</v>
      </c>
      <c r="G559" s="67">
        <v>77637</v>
      </c>
      <c r="H559" s="70">
        <v>0.97544948549459098</v>
      </c>
      <c r="I559" s="69">
        <v>0</v>
      </c>
      <c r="J559" s="69">
        <v>0</v>
      </c>
      <c r="K559" s="69">
        <v>0</v>
      </c>
      <c r="L559" s="69">
        <v>0</v>
      </c>
      <c r="M559" s="69">
        <v>0</v>
      </c>
      <c r="N559" s="69">
        <v>0</v>
      </c>
      <c r="O559" s="69">
        <v>0</v>
      </c>
      <c r="P559" s="69">
        <v>0</v>
      </c>
      <c r="Q559" s="69">
        <v>0</v>
      </c>
      <c r="R559" s="69">
        <v>0</v>
      </c>
      <c r="S559" s="69">
        <v>4</v>
      </c>
      <c r="T559" s="69">
        <v>42</v>
      </c>
      <c r="U559" s="69">
        <v>2113</v>
      </c>
      <c r="V559" s="69">
        <v>2.5223329270897499</v>
      </c>
      <c r="W559" s="69">
        <v>31.845281055968702</v>
      </c>
    </row>
    <row r="560" spans="2:23">
      <c r="B560" s="67">
        <v>558</v>
      </c>
      <c r="C560" s="67" t="s">
        <v>880</v>
      </c>
      <c r="D560" s="67" t="s">
        <v>1615</v>
      </c>
      <c r="E560" s="67">
        <v>0</v>
      </c>
      <c r="F560" s="70">
        <v>0</v>
      </c>
      <c r="G560" s="67">
        <v>77207</v>
      </c>
      <c r="H560" s="70">
        <v>0.97004686459524303</v>
      </c>
      <c r="I560" s="69">
        <v>0</v>
      </c>
      <c r="J560" s="69">
        <v>0</v>
      </c>
      <c r="K560" s="69">
        <v>0</v>
      </c>
      <c r="L560" s="69">
        <v>0</v>
      </c>
      <c r="M560" s="69">
        <v>0</v>
      </c>
      <c r="N560" s="69">
        <v>0</v>
      </c>
      <c r="O560" s="69">
        <v>0</v>
      </c>
      <c r="P560" s="69">
        <v>0</v>
      </c>
      <c r="Q560" s="69">
        <v>0</v>
      </c>
      <c r="R560" s="69">
        <v>0</v>
      </c>
      <c r="S560" s="69">
        <v>15</v>
      </c>
      <c r="T560" s="69">
        <v>90</v>
      </c>
      <c r="U560" s="69">
        <v>2113</v>
      </c>
      <c r="V560" s="69">
        <v>3.6632910756241301</v>
      </c>
      <c r="W560" s="69">
        <v>43.524979222024001</v>
      </c>
    </row>
    <row r="561" spans="2:23">
      <c r="B561" s="67">
        <v>559</v>
      </c>
      <c r="C561" s="67" t="s">
        <v>881</v>
      </c>
      <c r="D561" s="67" t="s">
        <v>1615</v>
      </c>
      <c r="E561" s="67">
        <v>0</v>
      </c>
      <c r="F561" s="70">
        <v>0</v>
      </c>
      <c r="G561" s="67">
        <v>77003</v>
      </c>
      <c r="H561" s="70">
        <v>0.96748376072671505</v>
      </c>
      <c r="I561" s="69">
        <v>0</v>
      </c>
      <c r="J561" s="69">
        <v>0</v>
      </c>
      <c r="K561" s="69">
        <v>0</v>
      </c>
      <c r="L561" s="69">
        <v>0</v>
      </c>
      <c r="M561" s="69">
        <v>0</v>
      </c>
      <c r="N561" s="69">
        <v>0</v>
      </c>
      <c r="O561" s="69">
        <v>0</v>
      </c>
      <c r="P561" s="69">
        <v>0</v>
      </c>
      <c r="Q561" s="69">
        <v>0</v>
      </c>
      <c r="R561" s="69">
        <v>0</v>
      </c>
      <c r="S561" s="69">
        <v>16</v>
      </c>
      <c r="T561" s="69">
        <v>90</v>
      </c>
      <c r="U561" s="69">
        <v>2113</v>
      </c>
      <c r="V561" s="69">
        <v>4.5104974180497797</v>
      </c>
      <c r="W561" s="69">
        <v>50.8910425870558</v>
      </c>
    </row>
    <row r="562" spans="2:23">
      <c r="B562" s="67">
        <v>560</v>
      </c>
      <c r="C562" s="67" t="s">
        <v>882</v>
      </c>
      <c r="D562" s="67" t="s">
        <v>1615</v>
      </c>
      <c r="E562" s="67">
        <v>0</v>
      </c>
      <c r="F562" s="70">
        <v>0</v>
      </c>
      <c r="G562" s="67">
        <v>75394</v>
      </c>
      <c r="H562" s="70">
        <v>0.94726790717543397</v>
      </c>
      <c r="I562" s="69">
        <v>0</v>
      </c>
      <c r="J562" s="69">
        <v>0</v>
      </c>
      <c r="K562" s="69">
        <v>0</v>
      </c>
      <c r="L562" s="69">
        <v>0</v>
      </c>
      <c r="M562" s="69">
        <v>0</v>
      </c>
      <c r="N562" s="69">
        <v>0</v>
      </c>
      <c r="O562" s="69">
        <v>0</v>
      </c>
      <c r="P562" s="69">
        <v>0</v>
      </c>
      <c r="Q562" s="69">
        <v>0</v>
      </c>
      <c r="R562" s="69">
        <v>30</v>
      </c>
      <c r="S562" s="69">
        <v>180</v>
      </c>
      <c r="T562" s="69">
        <v>360</v>
      </c>
      <c r="U562" s="69">
        <v>1899</v>
      </c>
      <c r="V562" s="69">
        <v>12.660150016961699</v>
      </c>
      <c r="W562" s="69">
        <v>83.585731884501598</v>
      </c>
    </row>
    <row r="563" spans="2:23">
      <c r="B563" s="67">
        <v>561</v>
      </c>
      <c r="C563" s="67" t="s">
        <v>883</v>
      </c>
      <c r="D563" s="67" t="s">
        <v>1615</v>
      </c>
      <c r="E563" s="67">
        <v>0</v>
      </c>
      <c r="F563" s="70">
        <v>0</v>
      </c>
      <c r="G563" s="67">
        <v>74385</v>
      </c>
      <c r="H563" s="70">
        <v>0.93459059441394099</v>
      </c>
      <c r="I563" s="69">
        <v>0</v>
      </c>
      <c r="J563" s="69">
        <v>0</v>
      </c>
      <c r="K563" s="69">
        <v>0</v>
      </c>
      <c r="L563" s="69">
        <v>0</v>
      </c>
      <c r="M563" s="69">
        <v>0</v>
      </c>
      <c r="N563" s="69">
        <v>0</v>
      </c>
      <c r="O563" s="69">
        <v>0</v>
      </c>
      <c r="P563" s="69">
        <v>0</v>
      </c>
      <c r="Q563" s="69">
        <v>0</v>
      </c>
      <c r="R563" s="69">
        <v>30</v>
      </c>
      <c r="S563" s="69">
        <v>360</v>
      </c>
      <c r="T563" s="69">
        <v>360</v>
      </c>
      <c r="U563" s="69">
        <v>1899</v>
      </c>
      <c r="V563" s="69">
        <v>14.6831174379013</v>
      </c>
      <c r="W563" s="69">
        <v>87.889213043349798</v>
      </c>
    </row>
    <row r="564" spans="2:23">
      <c r="B564" s="67">
        <v>562</v>
      </c>
      <c r="C564" s="67" t="s">
        <v>884</v>
      </c>
      <c r="D564" s="67" t="s">
        <v>1615</v>
      </c>
      <c r="E564" s="67">
        <v>0</v>
      </c>
      <c r="F564" s="70">
        <v>0</v>
      </c>
      <c r="G564" s="67">
        <v>72635</v>
      </c>
      <c r="H564" s="70">
        <v>0.91260318377705996</v>
      </c>
      <c r="I564" s="69">
        <v>0</v>
      </c>
      <c r="J564" s="69">
        <v>0</v>
      </c>
      <c r="K564" s="69">
        <v>0</v>
      </c>
      <c r="L564" s="69">
        <v>0</v>
      </c>
      <c r="M564" s="69">
        <v>0</v>
      </c>
      <c r="N564" s="69">
        <v>0</v>
      </c>
      <c r="O564" s="69">
        <v>0</v>
      </c>
      <c r="P564" s="69">
        <v>0</v>
      </c>
      <c r="Q564" s="69">
        <v>0</v>
      </c>
      <c r="R564" s="69">
        <v>90</v>
      </c>
      <c r="S564" s="69">
        <v>360</v>
      </c>
      <c r="T564" s="69">
        <v>360</v>
      </c>
      <c r="U564" s="69">
        <v>2177</v>
      </c>
      <c r="V564" s="69">
        <v>18.733977459763</v>
      </c>
      <c r="W564" s="69">
        <v>96.847896186041197</v>
      </c>
    </row>
    <row r="565" spans="2:23">
      <c r="B565" s="67">
        <v>563</v>
      </c>
      <c r="C565" s="67" t="s">
        <v>885</v>
      </c>
      <c r="D565" s="67" t="s">
        <v>1615</v>
      </c>
      <c r="E565" s="67">
        <v>0</v>
      </c>
      <c r="F565" s="70">
        <v>0</v>
      </c>
      <c r="G565" s="67">
        <v>70033</v>
      </c>
      <c r="H565" s="70">
        <v>0.87991104521868002</v>
      </c>
      <c r="I565" s="69">
        <v>0</v>
      </c>
      <c r="J565" s="69">
        <v>0</v>
      </c>
      <c r="K565" s="69">
        <v>0</v>
      </c>
      <c r="L565" s="69">
        <v>0</v>
      </c>
      <c r="M565" s="69">
        <v>0</v>
      </c>
      <c r="N565" s="69">
        <v>0</v>
      </c>
      <c r="O565" s="69">
        <v>0</v>
      </c>
      <c r="P565" s="69">
        <v>0</v>
      </c>
      <c r="Q565" s="69">
        <v>30</v>
      </c>
      <c r="R565" s="69">
        <v>180</v>
      </c>
      <c r="S565" s="69">
        <v>360</v>
      </c>
      <c r="T565" s="69">
        <v>720</v>
      </c>
      <c r="U565" s="69">
        <v>2177</v>
      </c>
      <c r="V565" s="69">
        <v>24.858501589375699</v>
      </c>
      <c r="W565" s="69">
        <v>108.024366149176</v>
      </c>
    </row>
    <row r="566" spans="2:23">
      <c r="B566" s="67">
        <v>564</v>
      </c>
      <c r="C566" s="67" t="s">
        <v>886</v>
      </c>
      <c r="D566" s="67" t="s">
        <v>1615</v>
      </c>
      <c r="E566" s="67">
        <v>0</v>
      </c>
      <c r="F566" s="70">
        <v>0</v>
      </c>
      <c r="G566" s="67">
        <v>68592</v>
      </c>
      <c r="H566" s="70">
        <v>0.86180598308853995</v>
      </c>
      <c r="I566" s="69">
        <v>0</v>
      </c>
      <c r="J566" s="69">
        <v>0</v>
      </c>
      <c r="K566" s="69">
        <v>0</v>
      </c>
      <c r="L566" s="69">
        <v>0</v>
      </c>
      <c r="M566" s="69">
        <v>0</v>
      </c>
      <c r="N566" s="69">
        <v>0</v>
      </c>
      <c r="O566" s="69">
        <v>0</v>
      </c>
      <c r="P566" s="69">
        <v>0</v>
      </c>
      <c r="Q566" s="69">
        <v>30</v>
      </c>
      <c r="R566" s="69">
        <v>180</v>
      </c>
      <c r="S566" s="69">
        <v>360</v>
      </c>
      <c r="T566" s="69">
        <v>720</v>
      </c>
      <c r="U566" s="69">
        <v>2177</v>
      </c>
      <c r="V566" s="69">
        <v>29.239122513852099</v>
      </c>
      <c r="W566" s="69">
        <v>120.37974753374201</v>
      </c>
    </row>
    <row r="567" spans="2:23">
      <c r="B567" s="67">
        <v>565</v>
      </c>
      <c r="C567" s="67" t="s">
        <v>887</v>
      </c>
      <c r="D567" s="67" t="s">
        <v>1615</v>
      </c>
      <c r="E567" s="67">
        <v>0</v>
      </c>
      <c r="F567" s="70">
        <v>0</v>
      </c>
      <c r="G567" s="67">
        <v>79591</v>
      </c>
      <c r="H567" s="70">
        <v>1</v>
      </c>
      <c r="I567" s="69">
        <v>0</v>
      </c>
      <c r="J567" s="69">
        <v>0</v>
      </c>
      <c r="K567" s="69">
        <v>0</v>
      </c>
      <c r="L567" s="69">
        <v>0</v>
      </c>
      <c r="M567" s="69">
        <v>0</v>
      </c>
      <c r="N567" s="69">
        <v>0</v>
      </c>
      <c r="O567" s="69">
        <v>0</v>
      </c>
      <c r="P567" s="69">
        <v>0</v>
      </c>
      <c r="Q567" s="69">
        <v>0</v>
      </c>
      <c r="R567" s="69">
        <v>0</v>
      </c>
      <c r="S567" s="69">
        <v>0</v>
      </c>
      <c r="T567" s="69">
        <v>0</v>
      </c>
      <c r="U567" s="69">
        <v>0</v>
      </c>
      <c r="V567" s="69">
        <v>0</v>
      </c>
      <c r="W567" s="69">
        <v>0</v>
      </c>
    </row>
    <row r="568" spans="2:23">
      <c r="B568" s="67">
        <v>566</v>
      </c>
      <c r="C568" s="67" t="s">
        <v>888</v>
      </c>
      <c r="D568" s="67" t="s">
        <v>1615</v>
      </c>
      <c r="E568" s="67">
        <v>0</v>
      </c>
      <c r="F568" s="70">
        <v>0</v>
      </c>
      <c r="G568" s="67">
        <v>79591</v>
      </c>
      <c r="H568" s="70">
        <v>1</v>
      </c>
      <c r="I568" s="69">
        <v>0</v>
      </c>
      <c r="J568" s="69">
        <v>0</v>
      </c>
      <c r="K568" s="69">
        <v>0</v>
      </c>
      <c r="L568" s="69">
        <v>0</v>
      </c>
      <c r="M568" s="69">
        <v>0</v>
      </c>
      <c r="N568" s="69">
        <v>0</v>
      </c>
      <c r="O568" s="69">
        <v>0</v>
      </c>
      <c r="P568" s="69">
        <v>0</v>
      </c>
      <c r="Q568" s="69">
        <v>0</v>
      </c>
      <c r="R568" s="69">
        <v>0</v>
      </c>
      <c r="S568" s="69">
        <v>0</v>
      </c>
      <c r="T568" s="69">
        <v>0</v>
      </c>
      <c r="U568" s="69">
        <v>0</v>
      </c>
      <c r="V568" s="69">
        <v>0</v>
      </c>
      <c r="W568" s="69">
        <v>0</v>
      </c>
    </row>
    <row r="569" spans="2:23">
      <c r="B569" s="67">
        <v>567</v>
      </c>
      <c r="C569" s="67" t="s">
        <v>889</v>
      </c>
      <c r="D569" s="67" t="s">
        <v>1615</v>
      </c>
      <c r="E569" s="67">
        <v>0</v>
      </c>
      <c r="F569" s="70">
        <v>0</v>
      </c>
      <c r="G569" s="67">
        <v>79591</v>
      </c>
      <c r="H569" s="70">
        <v>1</v>
      </c>
      <c r="I569" s="69">
        <v>0</v>
      </c>
      <c r="J569" s="69">
        <v>0</v>
      </c>
      <c r="K569" s="69">
        <v>0</v>
      </c>
      <c r="L569" s="69">
        <v>0</v>
      </c>
      <c r="M569" s="69">
        <v>0</v>
      </c>
      <c r="N569" s="69">
        <v>0</v>
      </c>
      <c r="O569" s="69">
        <v>0</v>
      </c>
      <c r="P569" s="69">
        <v>0</v>
      </c>
      <c r="Q569" s="69">
        <v>0</v>
      </c>
      <c r="R569" s="69">
        <v>0</v>
      </c>
      <c r="S569" s="69">
        <v>0</v>
      </c>
      <c r="T569" s="69">
        <v>0</v>
      </c>
      <c r="U569" s="69">
        <v>0</v>
      </c>
      <c r="V569" s="69">
        <v>0</v>
      </c>
      <c r="W569" s="69">
        <v>0</v>
      </c>
    </row>
    <row r="570" spans="2:23">
      <c r="B570" s="67">
        <v>568</v>
      </c>
      <c r="C570" s="67" t="s">
        <v>890</v>
      </c>
      <c r="D570" s="67" t="s">
        <v>1615</v>
      </c>
      <c r="E570" s="67">
        <v>0</v>
      </c>
      <c r="F570" s="70">
        <v>0</v>
      </c>
      <c r="G570" s="67">
        <v>79591</v>
      </c>
      <c r="H570" s="70">
        <v>1</v>
      </c>
      <c r="I570" s="69">
        <v>0</v>
      </c>
      <c r="J570" s="69">
        <v>0</v>
      </c>
      <c r="K570" s="69">
        <v>0</v>
      </c>
      <c r="L570" s="69">
        <v>0</v>
      </c>
      <c r="M570" s="69">
        <v>0</v>
      </c>
      <c r="N570" s="69">
        <v>0</v>
      </c>
      <c r="O570" s="69">
        <v>0</v>
      </c>
      <c r="P570" s="69">
        <v>0</v>
      </c>
      <c r="Q570" s="69">
        <v>0</v>
      </c>
      <c r="R570" s="69">
        <v>0</v>
      </c>
      <c r="S570" s="69">
        <v>0</v>
      </c>
      <c r="T570" s="69">
        <v>0</v>
      </c>
      <c r="U570" s="69">
        <v>0</v>
      </c>
      <c r="V570" s="69">
        <v>0</v>
      </c>
      <c r="W570" s="69">
        <v>0</v>
      </c>
    </row>
    <row r="571" spans="2:23">
      <c r="B571" s="67">
        <v>569</v>
      </c>
      <c r="C571" s="67" t="s">
        <v>891</v>
      </c>
      <c r="D571" s="67" t="s">
        <v>1615</v>
      </c>
      <c r="E571" s="67">
        <v>0</v>
      </c>
      <c r="F571" s="70">
        <v>0</v>
      </c>
      <c r="G571" s="67">
        <v>79591</v>
      </c>
      <c r="H571" s="70">
        <v>1</v>
      </c>
      <c r="I571" s="69">
        <v>0</v>
      </c>
      <c r="J571" s="69">
        <v>0</v>
      </c>
      <c r="K571" s="69">
        <v>0</v>
      </c>
      <c r="L571" s="69">
        <v>0</v>
      </c>
      <c r="M571" s="69">
        <v>0</v>
      </c>
      <c r="N571" s="69">
        <v>0</v>
      </c>
      <c r="O571" s="69">
        <v>0</v>
      </c>
      <c r="P571" s="69">
        <v>0</v>
      </c>
      <c r="Q571" s="69">
        <v>0</v>
      </c>
      <c r="R571" s="69">
        <v>0</v>
      </c>
      <c r="S571" s="69">
        <v>0</v>
      </c>
      <c r="T571" s="69">
        <v>0</v>
      </c>
      <c r="U571" s="69">
        <v>0</v>
      </c>
      <c r="V571" s="69">
        <v>0</v>
      </c>
      <c r="W571" s="69">
        <v>0</v>
      </c>
    </row>
    <row r="572" spans="2:23">
      <c r="B572" s="67">
        <v>570</v>
      </c>
      <c r="C572" s="67" t="s">
        <v>892</v>
      </c>
      <c r="D572" s="67" t="s">
        <v>1615</v>
      </c>
      <c r="E572" s="67">
        <v>0</v>
      </c>
      <c r="F572" s="70">
        <v>0</v>
      </c>
      <c r="G572" s="67">
        <v>74398</v>
      </c>
      <c r="H572" s="70">
        <v>0.93475392946438696</v>
      </c>
      <c r="I572" s="69">
        <v>0</v>
      </c>
      <c r="J572" s="69">
        <v>0</v>
      </c>
      <c r="K572" s="69">
        <v>0</v>
      </c>
      <c r="L572" s="69">
        <v>0</v>
      </c>
      <c r="M572" s="69">
        <v>0</v>
      </c>
      <c r="N572" s="69">
        <v>0</v>
      </c>
      <c r="O572" s="69">
        <v>0</v>
      </c>
      <c r="P572" s="69">
        <v>0</v>
      </c>
      <c r="Q572" s="69">
        <v>0</v>
      </c>
      <c r="R572" s="69">
        <v>1</v>
      </c>
      <c r="S572" s="69">
        <v>1</v>
      </c>
      <c r="T572" s="69">
        <v>1</v>
      </c>
      <c r="U572" s="69">
        <v>5</v>
      </c>
      <c r="V572" s="69">
        <v>7.3940520913168606E-2</v>
      </c>
      <c r="W572" s="69">
        <v>0.29858863119693702</v>
      </c>
    </row>
    <row r="573" spans="2:23">
      <c r="B573" s="67">
        <v>571</v>
      </c>
      <c r="C573" s="67" t="s">
        <v>893</v>
      </c>
      <c r="D573" s="67" t="s">
        <v>1615</v>
      </c>
      <c r="E573" s="67">
        <v>0</v>
      </c>
      <c r="F573" s="70">
        <v>0</v>
      </c>
      <c r="G573" s="67">
        <v>74146</v>
      </c>
      <c r="H573" s="70">
        <v>0.93158774233267605</v>
      </c>
      <c r="I573" s="69">
        <v>0</v>
      </c>
      <c r="J573" s="69">
        <v>0</v>
      </c>
      <c r="K573" s="69">
        <v>0</v>
      </c>
      <c r="L573" s="69">
        <v>0</v>
      </c>
      <c r="M573" s="69">
        <v>0</v>
      </c>
      <c r="N573" s="69">
        <v>0</v>
      </c>
      <c r="O573" s="69">
        <v>0</v>
      </c>
      <c r="P573" s="69">
        <v>0</v>
      </c>
      <c r="Q573" s="69">
        <v>0</v>
      </c>
      <c r="R573" s="69">
        <v>1</v>
      </c>
      <c r="S573" s="69">
        <v>1</v>
      </c>
      <c r="T573" s="69">
        <v>1</v>
      </c>
      <c r="U573" s="69">
        <v>5</v>
      </c>
      <c r="V573" s="69">
        <v>7.8953650538377496E-2</v>
      </c>
      <c r="W573" s="69">
        <v>0.313691733364243</v>
      </c>
    </row>
    <row r="574" spans="2:23">
      <c r="B574" s="67">
        <v>572</v>
      </c>
      <c r="C574" s="67" t="s">
        <v>894</v>
      </c>
      <c r="D574" s="67" t="s">
        <v>1615</v>
      </c>
      <c r="E574" s="67">
        <v>0</v>
      </c>
      <c r="F574" s="70">
        <v>0</v>
      </c>
      <c r="G574" s="67">
        <v>73670</v>
      </c>
      <c r="H574" s="70">
        <v>0.92560716663944398</v>
      </c>
      <c r="I574" s="69">
        <v>0</v>
      </c>
      <c r="J574" s="69">
        <v>0</v>
      </c>
      <c r="K574" s="69">
        <v>0</v>
      </c>
      <c r="L574" s="69">
        <v>0</v>
      </c>
      <c r="M574" s="69">
        <v>0</v>
      </c>
      <c r="N574" s="69">
        <v>0</v>
      </c>
      <c r="O574" s="69">
        <v>0</v>
      </c>
      <c r="P574" s="69">
        <v>0</v>
      </c>
      <c r="Q574" s="69">
        <v>0</v>
      </c>
      <c r="R574" s="69">
        <v>1</v>
      </c>
      <c r="S574" s="69">
        <v>1</v>
      </c>
      <c r="T574" s="69">
        <v>2</v>
      </c>
      <c r="U574" s="69">
        <v>6</v>
      </c>
      <c r="V574" s="69">
        <v>8.8716060861152607E-2</v>
      </c>
      <c r="W574" s="69">
        <v>0.34176867695790802</v>
      </c>
    </row>
    <row r="575" spans="2:23">
      <c r="B575" s="67">
        <v>573</v>
      </c>
      <c r="C575" s="67" t="s">
        <v>895</v>
      </c>
      <c r="D575" s="67" t="s">
        <v>1615</v>
      </c>
      <c r="E575" s="67">
        <v>0</v>
      </c>
      <c r="F575" s="70">
        <v>0</v>
      </c>
      <c r="G575" s="67">
        <v>72941</v>
      </c>
      <c r="H575" s="70">
        <v>0.91644783957985199</v>
      </c>
      <c r="I575" s="69">
        <v>0</v>
      </c>
      <c r="J575" s="69">
        <v>0</v>
      </c>
      <c r="K575" s="69">
        <v>0</v>
      </c>
      <c r="L575" s="69">
        <v>0</v>
      </c>
      <c r="M575" s="69">
        <v>0</v>
      </c>
      <c r="N575" s="69">
        <v>0</v>
      </c>
      <c r="O575" s="69">
        <v>0</v>
      </c>
      <c r="P575" s="69">
        <v>0</v>
      </c>
      <c r="Q575" s="69">
        <v>0</v>
      </c>
      <c r="R575" s="69">
        <v>1</v>
      </c>
      <c r="S575" s="69">
        <v>1</v>
      </c>
      <c r="T575" s="69">
        <v>2</v>
      </c>
      <c r="U575" s="69">
        <v>9</v>
      </c>
      <c r="V575" s="69">
        <v>0.10371775703283</v>
      </c>
      <c r="W575" s="69">
        <v>0.38332516500953701</v>
      </c>
    </row>
    <row r="576" spans="2:23">
      <c r="B576" s="67">
        <v>574</v>
      </c>
      <c r="C576" s="67" t="s">
        <v>896</v>
      </c>
      <c r="D576" s="67" t="s">
        <v>1615</v>
      </c>
      <c r="E576" s="67">
        <v>0</v>
      </c>
      <c r="F576" s="70">
        <v>0</v>
      </c>
      <c r="G576" s="67">
        <v>73670</v>
      </c>
      <c r="H576" s="70">
        <v>0.92560716663944398</v>
      </c>
      <c r="I576" s="69">
        <v>0</v>
      </c>
      <c r="J576" s="69">
        <v>0</v>
      </c>
      <c r="K576" s="69">
        <v>0</v>
      </c>
      <c r="L576" s="69">
        <v>0</v>
      </c>
      <c r="M576" s="69">
        <v>0</v>
      </c>
      <c r="N576" s="69">
        <v>0</v>
      </c>
      <c r="O576" s="69">
        <v>0</v>
      </c>
      <c r="P576" s="69">
        <v>0</v>
      </c>
      <c r="Q576" s="69">
        <v>0</v>
      </c>
      <c r="R576" s="69">
        <v>4233.915</v>
      </c>
      <c r="S576" s="69">
        <v>11211.1439999999</v>
      </c>
      <c r="T576" s="69">
        <v>17125.004000000099</v>
      </c>
      <c r="U576" s="69">
        <v>3886780.5</v>
      </c>
      <c r="V576" s="69">
        <v>805.60303866014999</v>
      </c>
      <c r="W576" s="69">
        <v>14566.3685194257</v>
      </c>
    </row>
    <row r="577" spans="2:23">
      <c r="B577" s="67">
        <v>575</v>
      </c>
      <c r="C577" s="67" t="s">
        <v>897</v>
      </c>
      <c r="D577" s="67" t="s">
        <v>1615</v>
      </c>
      <c r="E577" s="67">
        <v>0</v>
      </c>
      <c r="F577" s="70">
        <v>0</v>
      </c>
      <c r="G577" s="67">
        <v>6177</v>
      </c>
      <c r="H577" s="70">
        <v>7.7609277430865306E-2</v>
      </c>
      <c r="I577" s="69">
        <v>0</v>
      </c>
      <c r="J577" s="69">
        <v>0</v>
      </c>
      <c r="K577" s="69">
        <v>0</v>
      </c>
      <c r="L577" s="69">
        <v>0</v>
      </c>
      <c r="M577" s="69">
        <v>1</v>
      </c>
      <c r="N577" s="69">
        <v>1</v>
      </c>
      <c r="O577" s="69">
        <v>2</v>
      </c>
      <c r="P577" s="69">
        <v>4</v>
      </c>
      <c r="Q577" s="69">
        <v>6</v>
      </c>
      <c r="R577" s="69">
        <v>8</v>
      </c>
      <c r="S577" s="69">
        <v>12</v>
      </c>
      <c r="T577" s="69">
        <v>15</v>
      </c>
      <c r="U577" s="69">
        <v>174</v>
      </c>
      <c r="V577" s="69">
        <v>3.1880363357666099</v>
      </c>
      <c r="W577" s="69">
        <v>3.2700383023433801</v>
      </c>
    </row>
    <row r="578" spans="2:23">
      <c r="B578" s="67">
        <v>576</v>
      </c>
      <c r="C578" s="67" t="s">
        <v>898</v>
      </c>
      <c r="D578" s="67" t="s">
        <v>1615</v>
      </c>
      <c r="E578" s="67">
        <v>0</v>
      </c>
      <c r="F578" s="70">
        <v>0</v>
      </c>
      <c r="G578" s="67">
        <v>5455</v>
      </c>
      <c r="H578" s="70">
        <v>6.8537900013820693E-2</v>
      </c>
      <c r="I578" s="69">
        <v>0</v>
      </c>
      <c r="J578" s="69">
        <v>0</v>
      </c>
      <c r="K578" s="69">
        <v>0</v>
      </c>
      <c r="L578" s="69">
        <v>0</v>
      </c>
      <c r="M578" s="69">
        <v>1</v>
      </c>
      <c r="N578" s="69">
        <v>1</v>
      </c>
      <c r="O578" s="69">
        <v>3</v>
      </c>
      <c r="P578" s="69">
        <v>5</v>
      </c>
      <c r="Q578" s="69">
        <v>7</v>
      </c>
      <c r="R578" s="69">
        <v>10</v>
      </c>
      <c r="S578" s="69">
        <v>14</v>
      </c>
      <c r="T578" s="69">
        <v>18</v>
      </c>
      <c r="U578" s="69">
        <v>315</v>
      </c>
      <c r="V578" s="69">
        <v>3.6745360656355599</v>
      </c>
      <c r="W578" s="69">
        <v>4.0575876909359199</v>
      </c>
    </row>
    <row r="579" spans="2:23">
      <c r="B579" s="67">
        <v>577</v>
      </c>
      <c r="C579" s="67" t="s">
        <v>899</v>
      </c>
      <c r="D579" s="67" t="s">
        <v>1615</v>
      </c>
      <c r="E579" s="67">
        <v>0</v>
      </c>
      <c r="F579" s="70">
        <v>0</v>
      </c>
      <c r="G579" s="67">
        <v>4352</v>
      </c>
      <c r="H579" s="70">
        <v>5.4679549195260801E-2</v>
      </c>
      <c r="I579" s="69">
        <v>0</v>
      </c>
      <c r="J579" s="69">
        <v>0</v>
      </c>
      <c r="K579" s="69">
        <v>0</v>
      </c>
      <c r="L579" s="69">
        <v>0</v>
      </c>
      <c r="M579" s="69">
        <v>1</v>
      </c>
      <c r="N579" s="69">
        <v>2</v>
      </c>
      <c r="O579" s="69">
        <v>3</v>
      </c>
      <c r="P579" s="69">
        <v>6</v>
      </c>
      <c r="Q579" s="69">
        <v>9</v>
      </c>
      <c r="R579" s="69">
        <v>13</v>
      </c>
      <c r="S579" s="69">
        <v>18</v>
      </c>
      <c r="T579" s="69">
        <v>23</v>
      </c>
      <c r="U579" s="69">
        <v>556</v>
      </c>
      <c r="V579" s="69">
        <v>4.59369777989974</v>
      </c>
      <c r="W579" s="69">
        <v>5.6270921742548303</v>
      </c>
    </row>
    <row r="580" spans="2:23">
      <c r="B580" s="67">
        <v>578</v>
      </c>
      <c r="C580" s="67" t="s">
        <v>900</v>
      </c>
      <c r="D580" s="67" t="s">
        <v>1615</v>
      </c>
      <c r="E580" s="67">
        <v>0</v>
      </c>
      <c r="F580" s="70">
        <v>0</v>
      </c>
      <c r="G580" s="67">
        <v>3150</v>
      </c>
      <c r="H580" s="70">
        <v>3.95773391463859E-2</v>
      </c>
      <c r="I580" s="69">
        <v>0</v>
      </c>
      <c r="J580" s="69">
        <v>0</v>
      </c>
      <c r="K580" s="69">
        <v>0</v>
      </c>
      <c r="L580" s="69">
        <v>1</v>
      </c>
      <c r="M580" s="69">
        <v>1</v>
      </c>
      <c r="N580" s="69">
        <v>2</v>
      </c>
      <c r="O580" s="69">
        <v>4</v>
      </c>
      <c r="P580" s="69">
        <v>8</v>
      </c>
      <c r="Q580" s="69">
        <v>13</v>
      </c>
      <c r="R580" s="69">
        <v>18</v>
      </c>
      <c r="S580" s="69">
        <v>26</v>
      </c>
      <c r="T580" s="69">
        <v>32</v>
      </c>
      <c r="U580" s="69">
        <v>827</v>
      </c>
      <c r="V580" s="69">
        <v>6.2410574059881103</v>
      </c>
      <c r="W580" s="69">
        <v>8.0971509282604099</v>
      </c>
    </row>
    <row r="581" spans="2:23">
      <c r="B581" s="67">
        <v>579</v>
      </c>
      <c r="C581" s="67" t="s">
        <v>901</v>
      </c>
      <c r="D581" s="67" t="s">
        <v>1615</v>
      </c>
      <c r="E581" s="67">
        <v>0</v>
      </c>
      <c r="F581" s="70">
        <v>0</v>
      </c>
      <c r="G581" s="67">
        <v>2394</v>
      </c>
      <c r="H581" s="70">
        <v>3.00787777512533E-2</v>
      </c>
      <c r="I581" s="69">
        <v>0</v>
      </c>
      <c r="J581" s="69">
        <v>0</v>
      </c>
      <c r="K581" s="69">
        <v>0</v>
      </c>
      <c r="L581" s="69">
        <v>1</v>
      </c>
      <c r="M581" s="69">
        <v>1</v>
      </c>
      <c r="N581" s="69">
        <v>3</v>
      </c>
      <c r="O581" s="69">
        <v>5</v>
      </c>
      <c r="P581" s="69">
        <v>9</v>
      </c>
      <c r="Q581" s="69">
        <v>16</v>
      </c>
      <c r="R581" s="69">
        <v>23</v>
      </c>
      <c r="S581" s="69">
        <v>32</v>
      </c>
      <c r="T581" s="69">
        <v>41</v>
      </c>
      <c r="U581" s="69">
        <v>1207</v>
      </c>
      <c r="V581" s="69">
        <v>7.7323943661971803</v>
      </c>
      <c r="W581" s="69">
        <v>10.797387725801499</v>
      </c>
    </row>
    <row r="582" spans="2:23">
      <c r="B582" s="67">
        <v>580</v>
      </c>
      <c r="C582" s="67" t="s">
        <v>902</v>
      </c>
      <c r="D582" s="67" t="s">
        <v>1615</v>
      </c>
      <c r="E582" s="67">
        <v>0</v>
      </c>
      <c r="F582" s="70">
        <v>0</v>
      </c>
      <c r="G582" s="67">
        <v>56346</v>
      </c>
      <c r="H582" s="70">
        <v>0.707944365568971</v>
      </c>
      <c r="I582" s="69">
        <v>0</v>
      </c>
      <c r="J582" s="69">
        <v>0</v>
      </c>
      <c r="K582" s="69">
        <v>0</v>
      </c>
      <c r="L582" s="69">
        <v>0</v>
      </c>
      <c r="M582" s="69">
        <v>0</v>
      </c>
      <c r="N582" s="69">
        <v>0</v>
      </c>
      <c r="O582" s="69">
        <v>0</v>
      </c>
      <c r="P582" s="69">
        <v>1</v>
      </c>
      <c r="Q582" s="69">
        <v>2</v>
      </c>
      <c r="R582" s="69">
        <v>3</v>
      </c>
      <c r="S582" s="69">
        <v>5</v>
      </c>
      <c r="T582" s="69">
        <v>6</v>
      </c>
      <c r="U582" s="69">
        <v>45</v>
      </c>
      <c r="V582" s="69">
        <v>0.61407696850146398</v>
      </c>
      <c r="W582" s="69">
        <v>1.3024182721012101</v>
      </c>
    </row>
    <row r="583" spans="2:23">
      <c r="B583" s="67">
        <v>581</v>
      </c>
      <c r="C583" s="67" t="s">
        <v>903</v>
      </c>
      <c r="D583" s="67" t="s">
        <v>1615</v>
      </c>
      <c r="E583" s="67">
        <v>0</v>
      </c>
      <c r="F583" s="70">
        <v>0</v>
      </c>
      <c r="G583" s="67">
        <v>54270</v>
      </c>
      <c r="H583" s="70">
        <v>0.68186101443630598</v>
      </c>
      <c r="I583" s="69">
        <v>0</v>
      </c>
      <c r="J583" s="69">
        <v>0</v>
      </c>
      <c r="K583" s="69">
        <v>0</v>
      </c>
      <c r="L583" s="69">
        <v>0</v>
      </c>
      <c r="M583" s="69">
        <v>0</v>
      </c>
      <c r="N583" s="69">
        <v>0</v>
      </c>
      <c r="O583" s="69">
        <v>0</v>
      </c>
      <c r="P583" s="69">
        <v>1</v>
      </c>
      <c r="Q583" s="69">
        <v>2</v>
      </c>
      <c r="R583" s="69">
        <v>4</v>
      </c>
      <c r="S583" s="69">
        <v>5</v>
      </c>
      <c r="T583" s="69">
        <v>6</v>
      </c>
      <c r="U583" s="69">
        <v>57</v>
      </c>
      <c r="V583" s="69">
        <v>0.69561885137766799</v>
      </c>
      <c r="W583" s="69">
        <v>1.4216571183303</v>
      </c>
    </row>
    <row r="584" spans="2:23">
      <c r="B584" s="67">
        <v>582</v>
      </c>
      <c r="C584" s="67" t="s">
        <v>904</v>
      </c>
      <c r="D584" s="67" t="s">
        <v>1615</v>
      </c>
      <c r="E584" s="67">
        <v>0</v>
      </c>
      <c r="F584" s="70">
        <v>0</v>
      </c>
      <c r="G584" s="67">
        <v>50791</v>
      </c>
      <c r="H584" s="70">
        <v>0.638150042090186</v>
      </c>
      <c r="I584" s="69">
        <v>0</v>
      </c>
      <c r="J584" s="69">
        <v>0</v>
      </c>
      <c r="K584" s="69">
        <v>0</v>
      </c>
      <c r="L584" s="69">
        <v>0</v>
      </c>
      <c r="M584" s="69">
        <v>0</v>
      </c>
      <c r="N584" s="69">
        <v>0</v>
      </c>
      <c r="O584" s="69">
        <v>0</v>
      </c>
      <c r="P584" s="69">
        <v>1</v>
      </c>
      <c r="Q584" s="69">
        <v>3</v>
      </c>
      <c r="R584" s="69">
        <v>4</v>
      </c>
      <c r="S584" s="69">
        <v>6</v>
      </c>
      <c r="T584" s="69">
        <v>7</v>
      </c>
      <c r="U584" s="69">
        <v>74</v>
      </c>
      <c r="V584" s="69">
        <v>0.84277116759432602</v>
      </c>
      <c r="W584" s="69">
        <v>1.6440446326074101</v>
      </c>
    </row>
    <row r="585" spans="2:23">
      <c r="B585" s="67">
        <v>583</v>
      </c>
      <c r="C585" s="67" t="s">
        <v>905</v>
      </c>
      <c r="D585" s="67" t="s">
        <v>1615</v>
      </c>
      <c r="E585" s="67">
        <v>0</v>
      </c>
      <c r="F585" s="70">
        <v>0</v>
      </c>
      <c r="G585" s="67">
        <v>44332</v>
      </c>
      <c r="H585" s="70">
        <v>0.556997650488121</v>
      </c>
      <c r="I585" s="69">
        <v>0</v>
      </c>
      <c r="J585" s="69">
        <v>0</v>
      </c>
      <c r="K585" s="69">
        <v>0</v>
      </c>
      <c r="L585" s="69">
        <v>0</v>
      </c>
      <c r="M585" s="69">
        <v>0</v>
      </c>
      <c r="N585" s="69">
        <v>0</v>
      </c>
      <c r="O585" s="69">
        <v>0</v>
      </c>
      <c r="P585" s="69">
        <v>2</v>
      </c>
      <c r="Q585" s="69">
        <v>3</v>
      </c>
      <c r="R585" s="69">
        <v>5</v>
      </c>
      <c r="S585" s="69">
        <v>7</v>
      </c>
      <c r="T585" s="69">
        <v>9</v>
      </c>
      <c r="U585" s="69">
        <v>98</v>
      </c>
      <c r="V585" s="69">
        <v>1.13081881117212</v>
      </c>
      <c r="W585" s="69">
        <v>2.0426287312951099</v>
      </c>
    </row>
    <row r="586" spans="2:23">
      <c r="B586" s="67">
        <v>584</v>
      </c>
      <c r="C586" s="67" t="s">
        <v>906</v>
      </c>
      <c r="D586" s="67" t="s">
        <v>1615</v>
      </c>
      <c r="E586" s="67">
        <v>0</v>
      </c>
      <c r="F586" s="70">
        <v>0</v>
      </c>
      <c r="G586" s="67">
        <v>41624</v>
      </c>
      <c r="H586" s="70">
        <v>0.52297370305687796</v>
      </c>
      <c r="I586" s="69">
        <v>0</v>
      </c>
      <c r="J586" s="69">
        <v>0</v>
      </c>
      <c r="K586" s="69">
        <v>0</v>
      </c>
      <c r="L586" s="69">
        <v>0</v>
      </c>
      <c r="M586" s="69">
        <v>0</v>
      </c>
      <c r="N586" s="69">
        <v>0</v>
      </c>
      <c r="O586" s="69">
        <v>0</v>
      </c>
      <c r="P586" s="69">
        <v>2</v>
      </c>
      <c r="Q586" s="69">
        <v>4</v>
      </c>
      <c r="R586" s="69">
        <v>5</v>
      </c>
      <c r="S586" s="69">
        <v>8</v>
      </c>
      <c r="T586" s="69">
        <v>10</v>
      </c>
      <c r="U586" s="69">
        <v>128</v>
      </c>
      <c r="V586" s="69">
        <v>1.28968099408225</v>
      </c>
      <c r="W586" s="69">
        <v>2.3030626211350498</v>
      </c>
    </row>
    <row r="587" spans="2:23">
      <c r="B587" s="67">
        <v>585</v>
      </c>
      <c r="C587" s="67" t="s">
        <v>907</v>
      </c>
      <c r="D587" s="67" t="s">
        <v>1615</v>
      </c>
      <c r="E587" s="67">
        <v>0</v>
      </c>
      <c r="F587" s="70">
        <v>0</v>
      </c>
      <c r="G587" s="67">
        <v>72065</v>
      </c>
      <c r="H587" s="70">
        <v>0.90544157002676195</v>
      </c>
      <c r="I587" s="69">
        <v>0</v>
      </c>
      <c r="J587" s="69">
        <v>0</v>
      </c>
      <c r="K587" s="69">
        <v>0</v>
      </c>
      <c r="L587" s="69">
        <v>0</v>
      </c>
      <c r="M587" s="69">
        <v>0</v>
      </c>
      <c r="N587" s="69">
        <v>0</v>
      </c>
      <c r="O587" s="69">
        <v>0</v>
      </c>
      <c r="P587" s="69">
        <v>0</v>
      </c>
      <c r="Q587" s="69">
        <v>0</v>
      </c>
      <c r="R587" s="69">
        <v>1</v>
      </c>
      <c r="S587" s="69">
        <v>2</v>
      </c>
      <c r="T587" s="69">
        <v>2</v>
      </c>
      <c r="U587" s="69">
        <v>33</v>
      </c>
      <c r="V587" s="69">
        <v>0.133733713610835</v>
      </c>
      <c r="W587" s="69">
        <v>0.50254457867291802</v>
      </c>
    </row>
    <row r="588" spans="2:23">
      <c r="B588" s="67">
        <v>586</v>
      </c>
      <c r="C588" s="67" t="s">
        <v>908</v>
      </c>
      <c r="D588" s="67" t="s">
        <v>1615</v>
      </c>
      <c r="E588" s="67">
        <v>0</v>
      </c>
      <c r="F588" s="70">
        <v>0</v>
      </c>
      <c r="G588" s="67">
        <v>70429</v>
      </c>
      <c r="H588" s="70">
        <v>0.88488648213994003</v>
      </c>
      <c r="I588" s="69">
        <v>0</v>
      </c>
      <c r="J588" s="69">
        <v>0</v>
      </c>
      <c r="K588" s="69">
        <v>0</v>
      </c>
      <c r="L588" s="69">
        <v>0</v>
      </c>
      <c r="M588" s="69">
        <v>0</v>
      </c>
      <c r="N588" s="69">
        <v>0</v>
      </c>
      <c r="O588" s="69">
        <v>0</v>
      </c>
      <c r="P588" s="69">
        <v>0</v>
      </c>
      <c r="Q588" s="69">
        <v>1</v>
      </c>
      <c r="R588" s="69">
        <v>1</v>
      </c>
      <c r="S588" s="69">
        <v>2</v>
      </c>
      <c r="T588" s="69">
        <v>3</v>
      </c>
      <c r="U588" s="69">
        <v>33</v>
      </c>
      <c r="V588" s="69">
        <v>0.17218027163875299</v>
      </c>
      <c r="W588" s="69">
        <v>0.58550186437651297</v>
      </c>
    </row>
    <row r="589" spans="2:23">
      <c r="B589" s="67">
        <v>587</v>
      </c>
      <c r="C589" s="67" t="s">
        <v>909</v>
      </c>
      <c r="D589" s="67" t="s">
        <v>1615</v>
      </c>
      <c r="E589" s="67">
        <v>0</v>
      </c>
      <c r="F589" s="70">
        <v>0</v>
      </c>
      <c r="G589" s="67">
        <v>67926</v>
      </c>
      <c r="H589" s="70">
        <v>0.85343820281187599</v>
      </c>
      <c r="I589" s="69">
        <v>0</v>
      </c>
      <c r="J589" s="69">
        <v>0</v>
      </c>
      <c r="K589" s="69">
        <v>0</v>
      </c>
      <c r="L589" s="69">
        <v>0</v>
      </c>
      <c r="M589" s="69">
        <v>0</v>
      </c>
      <c r="N589" s="69">
        <v>0</v>
      </c>
      <c r="O589" s="69">
        <v>0</v>
      </c>
      <c r="P589" s="69">
        <v>0</v>
      </c>
      <c r="Q589" s="69">
        <v>1</v>
      </c>
      <c r="R589" s="69">
        <v>2</v>
      </c>
      <c r="S589" s="69">
        <v>3</v>
      </c>
      <c r="T589" s="69">
        <v>3</v>
      </c>
      <c r="U589" s="69">
        <v>33</v>
      </c>
      <c r="V589" s="69">
        <v>0.239687904411303</v>
      </c>
      <c r="W589" s="69">
        <v>0.71866394941536504</v>
      </c>
    </row>
    <row r="590" spans="2:23">
      <c r="B590" s="67">
        <v>588</v>
      </c>
      <c r="C590" s="67" t="s">
        <v>910</v>
      </c>
      <c r="D590" s="67" t="s">
        <v>1615</v>
      </c>
      <c r="E590" s="67">
        <v>0</v>
      </c>
      <c r="F590" s="70">
        <v>0</v>
      </c>
      <c r="G590" s="67">
        <v>63619</v>
      </c>
      <c r="H590" s="70">
        <v>0.79932404417584901</v>
      </c>
      <c r="I590" s="69">
        <v>0</v>
      </c>
      <c r="J590" s="69">
        <v>0</v>
      </c>
      <c r="K590" s="69">
        <v>0</v>
      </c>
      <c r="L590" s="69">
        <v>0</v>
      </c>
      <c r="M590" s="69">
        <v>0</v>
      </c>
      <c r="N590" s="69">
        <v>0</v>
      </c>
      <c r="O590" s="69">
        <v>0</v>
      </c>
      <c r="P590" s="69">
        <v>0</v>
      </c>
      <c r="Q590" s="69">
        <v>1</v>
      </c>
      <c r="R590" s="69">
        <v>2</v>
      </c>
      <c r="S590" s="69">
        <v>3</v>
      </c>
      <c r="T590" s="69">
        <v>4</v>
      </c>
      <c r="U590" s="69">
        <v>33</v>
      </c>
      <c r="V590" s="69">
        <v>0.36779284089909697</v>
      </c>
      <c r="W590" s="69">
        <v>0.95427961374442105</v>
      </c>
    </row>
    <row r="591" spans="2:23">
      <c r="B591" s="67">
        <v>589</v>
      </c>
      <c r="C591" s="67" t="s">
        <v>911</v>
      </c>
      <c r="D591" s="67" t="s">
        <v>1615</v>
      </c>
      <c r="E591" s="67">
        <v>0</v>
      </c>
      <c r="F591" s="70">
        <v>0</v>
      </c>
      <c r="G591" s="67">
        <v>61212</v>
      </c>
      <c r="H591" s="70">
        <v>0.76908193137415004</v>
      </c>
      <c r="I591" s="69">
        <v>0</v>
      </c>
      <c r="J591" s="69">
        <v>0</v>
      </c>
      <c r="K591" s="69">
        <v>0</v>
      </c>
      <c r="L591" s="69">
        <v>0</v>
      </c>
      <c r="M591" s="69">
        <v>0</v>
      </c>
      <c r="N591" s="69">
        <v>0</v>
      </c>
      <c r="O591" s="69">
        <v>0</v>
      </c>
      <c r="P591" s="69">
        <v>0</v>
      </c>
      <c r="Q591" s="69">
        <v>2</v>
      </c>
      <c r="R591" s="69">
        <v>3</v>
      </c>
      <c r="S591" s="69">
        <v>4</v>
      </c>
      <c r="T591" s="69">
        <v>5</v>
      </c>
      <c r="U591" s="69">
        <v>33</v>
      </c>
      <c r="V591" s="69">
        <v>0.44714854694626299</v>
      </c>
      <c r="W591" s="69">
        <v>1.0784845456587</v>
      </c>
    </row>
    <row r="592" spans="2:23">
      <c r="B592" s="67">
        <v>590</v>
      </c>
      <c r="C592" s="67" t="s">
        <v>912</v>
      </c>
      <c r="D592" s="67" t="s">
        <v>1615</v>
      </c>
      <c r="E592" s="67">
        <v>0</v>
      </c>
      <c r="F592" s="70">
        <v>0</v>
      </c>
      <c r="G592" s="67">
        <v>70008</v>
      </c>
      <c r="H592" s="70">
        <v>0.87959693935243899</v>
      </c>
      <c r="I592" s="69">
        <v>0</v>
      </c>
      <c r="J592" s="69">
        <v>0</v>
      </c>
      <c r="K592" s="69">
        <v>0</v>
      </c>
      <c r="L592" s="69">
        <v>0</v>
      </c>
      <c r="M592" s="69">
        <v>0</v>
      </c>
      <c r="N592" s="69">
        <v>0</v>
      </c>
      <c r="O592" s="69">
        <v>0</v>
      </c>
      <c r="P592" s="69">
        <v>0</v>
      </c>
      <c r="Q592" s="69">
        <v>1</v>
      </c>
      <c r="R592" s="69">
        <v>1</v>
      </c>
      <c r="S592" s="69">
        <v>2</v>
      </c>
      <c r="T592" s="69">
        <v>3</v>
      </c>
      <c r="U592" s="69">
        <v>33</v>
      </c>
      <c r="V592" s="69">
        <v>0.17388900755110501</v>
      </c>
      <c r="W592" s="69">
        <v>0.58865788620555604</v>
      </c>
    </row>
    <row r="593" spans="2:23">
      <c r="B593" s="67">
        <v>591</v>
      </c>
      <c r="C593" s="67" t="s">
        <v>913</v>
      </c>
      <c r="D593" s="67" t="s">
        <v>1615</v>
      </c>
      <c r="E593" s="67">
        <v>0</v>
      </c>
      <c r="F593" s="70">
        <v>0</v>
      </c>
      <c r="G593" s="67">
        <v>67194</v>
      </c>
      <c r="H593" s="70">
        <v>0.84424118304833495</v>
      </c>
      <c r="I593" s="69">
        <v>0</v>
      </c>
      <c r="J593" s="69">
        <v>0</v>
      </c>
      <c r="K593" s="69">
        <v>0</v>
      </c>
      <c r="L593" s="69">
        <v>0</v>
      </c>
      <c r="M593" s="69">
        <v>0</v>
      </c>
      <c r="N593" s="69">
        <v>0</v>
      </c>
      <c r="O593" s="69">
        <v>0</v>
      </c>
      <c r="P593" s="69">
        <v>0</v>
      </c>
      <c r="Q593" s="69">
        <v>1</v>
      </c>
      <c r="R593" s="69">
        <v>2</v>
      </c>
      <c r="S593" s="69">
        <v>2</v>
      </c>
      <c r="T593" s="69">
        <v>3</v>
      </c>
      <c r="U593" s="69">
        <v>33</v>
      </c>
      <c r="V593" s="69">
        <v>0.24412307924262799</v>
      </c>
      <c r="W593" s="69">
        <v>0.73927978258454696</v>
      </c>
    </row>
    <row r="594" spans="2:23">
      <c r="B594" s="67">
        <v>592</v>
      </c>
      <c r="C594" s="67" t="s">
        <v>914</v>
      </c>
      <c r="D594" s="67" t="s">
        <v>1615</v>
      </c>
      <c r="E594" s="67">
        <v>0</v>
      </c>
      <c r="F594" s="70">
        <v>0</v>
      </c>
      <c r="G594" s="67">
        <v>63106</v>
      </c>
      <c r="H594" s="70">
        <v>0.79287859180058096</v>
      </c>
      <c r="I594" s="69">
        <v>0</v>
      </c>
      <c r="J594" s="69">
        <v>0</v>
      </c>
      <c r="K594" s="69">
        <v>0</v>
      </c>
      <c r="L594" s="69">
        <v>0</v>
      </c>
      <c r="M594" s="69">
        <v>0</v>
      </c>
      <c r="N594" s="69">
        <v>0</v>
      </c>
      <c r="O594" s="69">
        <v>0</v>
      </c>
      <c r="P594" s="69">
        <v>0</v>
      </c>
      <c r="Q594" s="69">
        <v>1</v>
      </c>
      <c r="R594" s="69">
        <v>2</v>
      </c>
      <c r="S594" s="69">
        <v>3</v>
      </c>
      <c r="T594" s="69">
        <v>4</v>
      </c>
      <c r="U594" s="69">
        <v>68</v>
      </c>
      <c r="V594" s="69">
        <v>0.35880941312460002</v>
      </c>
      <c r="W594" s="69">
        <v>0.97557249135573298</v>
      </c>
    </row>
    <row r="595" spans="2:23">
      <c r="B595" s="67">
        <v>593</v>
      </c>
      <c r="C595" s="67" t="s">
        <v>915</v>
      </c>
      <c r="D595" s="67" t="s">
        <v>1615</v>
      </c>
      <c r="E595" s="67">
        <v>0</v>
      </c>
      <c r="F595" s="70">
        <v>0</v>
      </c>
      <c r="G595" s="67">
        <v>56168</v>
      </c>
      <c r="H595" s="70">
        <v>0.70570793180133395</v>
      </c>
      <c r="I595" s="69">
        <v>0</v>
      </c>
      <c r="J595" s="69">
        <v>0</v>
      </c>
      <c r="K595" s="69">
        <v>0</v>
      </c>
      <c r="L595" s="69">
        <v>0</v>
      </c>
      <c r="M595" s="69">
        <v>0</v>
      </c>
      <c r="N595" s="69">
        <v>0</v>
      </c>
      <c r="O595" s="69">
        <v>0</v>
      </c>
      <c r="P595" s="69">
        <v>1</v>
      </c>
      <c r="Q595" s="69">
        <v>2</v>
      </c>
      <c r="R595" s="69">
        <v>3</v>
      </c>
      <c r="S595" s="69">
        <v>5</v>
      </c>
      <c r="T595" s="69">
        <v>6</v>
      </c>
      <c r="U595" s="69">
        <v>94</v>
      </c>
      <c r="V595" s="69">
        <v>0.596235755298966</v>
      </c>
      <c r="W595" s="69">
        <v>1.4002253881012099</v>
      </c>
    </row>
    <row r="596" spans="2:23">
      <c r="B596" s="67">
        <v>594</v>
      </c>
      <c r="C596" s="67" t="s">
        <v>916</v>
      </c>
      <c r="D596" s="67" t="s">
        <v>1615</v>
      </c>
      <c r="E596" s="67">
        <v>0</v>
      </c>
      <c r="F596" s="70">
        <v>0</v>
      </c>
      <c r="G596" s="67">
        <v>52369</v>
      </c>
      <c r="H596" s="70">
        <v>0.65797640436732796</v>
      </c>
      <c r="I596" s="69">
        <v>0</v>
      </c>
      <c r="J596" s="69">
        <v>0</v>
      </c>
      <c r="K596" s="69">
        <v>0</v>
      </c>
      <c r="L596" s="69">
        <v>0</v>
      </c>
      <c r="M596" s="69">
        <v>0</v>
      </c>
      <c r="N596" s="69">
        <v>0</v>
      </c>
      <c r="O596" s="69">
        <v>0</v>
      </c>
      <c r="P596" s="69">
        <v>1</v>
      </c>
      <c r="Q596" s="69">
        <v>2</v>
      </c>
      <c r="R596" s="69">
        <v>4</v>
      </c>
      <c r="S596" s="69">
        <v>5</v>
      </c>
      <c r="T596" s="69">
        <v>7</v>
      </c>
      <c r="U596" s="69">
        <v>126</v>
      </c>
      <c r="V596" s="69">
        <v>0.759407470693923</v>
      </c>
      <c r="W596" s="69">
        <v>1.71110462884054</v>
      </c>
    </row>
    <row r="597" spans="2:23">
      <c r="B597" s="67">
        <v>595</v>
      </c>
      <c r="C597" s="67" t="s">
        <v>917</v>
      </c>
      <c r="D597" s="67" t="s">
        <v>1615</v>
      </c>
      <c r="E597" s="67">
        <v>0</v>
      </c>
      <c r="F597" s="70">
        <v>0</v>
      </c>
      <c r="G597" s="67">
        <v>69451</v>
      </c>
      <c r="H597" s="70">
        <v>0.87259866065258596</v>
      </c>
      <c r="I597" s="69">
        <v>0</v>
      </c>
      <c r="J597" s="69">
        <v>0</v>
      </c>
      <c r="K597" s="69">
        <v>0</v>
      </c>
      <c r="L597" s="69">
        <v>0</v>
      </c>
      <c r="M597" s="69">
        <v>0</v>
      </c>
      <c r="N597" s="69">
        <v>0</v>
      </c>
      <c r="O597" s="69">
        <v>0</v>
      </c>
      <c r="P597" s="69">
        <v>0</v>
      </c>
      <c r="Q597" s="69">
        <v>1</v>
      </c>
      <c r="R597" s="69">
        <v>1</v>
      </c>
      <c r="S597" s="69">
        <v>2</v>
      </c>
      <c r="T597" s="69">
        <v>3</v>
      </c>
      <c r="U597" s="69">
        <v>33</v>
      </c>
      <c r="V597" s="69">
        <v>0.192597152944428</v>
      </c>
      <c r="W597" s="69">
        <v>0.65148576404075598</v>
      </c>
    </row>
    <row r="598" spans="2:23">
      <c r="B598" s="67">
        <v>596</v>
      </c>
      <c r="C598" s="67" t="s">
        <v>918</v>
      </c>
      <c r="D598" s="67" t="s">
        <v>1615</v>
      </c>
      <c r="E598" s="67">
        <v>0</v>
      </c>
      <c r="F598" s="70">
        <v>0</v>
      </c>
      <c r="G598" s="67">
        <v>66732</v>
      </c>
      <c r="H598" s="70">
        <v>0.83843650664019798</v>
      </c>
      <c r="I598" s="69">
        <v>0</v>
      </c>
      <c r="J598" s="69">
        <v>0</v>
      </c>
      <c r="K598" s="69">
        <v>0</v>
      </c>
      <c r="L598" s="69">
        <v>0</v>
      </c>
      <c r="M598" s="69">
        <v>0</v>
      </c>
      <c r="N598" s="69">
        <v>0</v>
      </c>
      <c r="O598" s="69">
        <v>0</v>
      </c>
      <c r="P598" s="69">
        <v>0</v>
      </c>
      <c r="Q598" s="69">
        <v>1</v>
      </c>
      <c r="R598" s="69">
        <v>2</v>
      </c>
      <c r="S598" s="69">
        <v>3</v>
      </c>
      <c r="T598" s="69">
        <v>4</v>
      </c>
      <c r="U598" s="69">
        <v>38</v>
      </c>
      <c r="V598" s="69">
        <v>0.26580894824791701</v>
      </c>
      <c r="W598" s="69">
        <v>0.805157906759149</v>
      </c>
    </row>
    <row r="599" spans="2:23">
      <c r="B599" s="67">
        <v>597</v>
      </c>
      <c r="C599" s="67" t="s">
        <v>919</v>
      </c>
      <c r="D599" s="67" t="s">
        <v>1615</v>
      </c>
      <c r="E599" s="67">
        <v>0</v>
      </c>
      <c r="F599" s="70">
        <v>0</v>
      </c>
      <c r="G599" s="67">
        <v>62587</v>
      </c>
      <c r="H599" s="70">
        <v>0.78635775401741403</v>
      </c>
      <c r="I599" s="69">
        <v>0</v>
      </c>
      <c r="J599" s="69">
        <v>0</v>
      </c>
      <c r="K599" s="69">
        <v>0</v>
      </c>
      <c r="L599" s="69">
        <v>0</v>
      </c>
      <c r="M599" s="69">
        <v>0</v>
      </c>
      <c r="N599" s="69">
        <v>0</v>
      </c>
      <c r="O599" s="69">
        <v>0</v>
      </c>
      <c r="P599" s="69">
        <v>0</v>
      </c>
      <c r="Q599" s="69">
        <v>1</v>
      </c>
      <c r="R599" s="69">
        <v>2</v>
      </c>
      <c r="S599" s="69">
        <v>4</v>
      </c>
      <c r="T599" s="69">
        <v>5</v>
      </c>
      <c r="U599" s="69">
        <v>58</v>
      </c>
      <c r="V599" s="69">
        <v>0.391350780867184</v>
      </c>
      <c r="W599" s="69">
        <v>1.0426765279663499</v>
      </c>
    </row>
    <row r="600" spans="2:23">
      <c r="B600" s="67">
        <v>598</v>
      </c>
      <c r="C600" s="67" t="s">
        <v>920</v>
      </c>
      <c r="D600" s="67" t="s">
        <v>1615</v>
      </c>
      <c r="E600" s="67">
        <v>0</v>
      </c>
      <c r="F600" s="70">
        <v>0</v>
      </c>
      <c r="G600" s="67">
        <v>55422</v>
      </c>
      <c r="H600" s="70">
        <v>0.69633501275269805</v>
      </c>
      <c r="I600" s="69">
        <v>0</v>
      </c>
      <c r="J600" s="69">
        <v>0</v>
      </c>
      <c r="K600" s="69">
        <v>0</v>
      </c>
      <c r="L600" s="69">
        <v>0</v>
      </c>
      <c r="M600" s="69">
        <v>0</v>
      </c>
      <c r="N600" s="69">
        <v>0</v>
      </c>
      <c r="O600" s="69">
        <v>0</v>
      </c>
      <c r="P600" s="69">
        <v>1</v>
      </c>
      <c r="Q600" s="69">
        <v>2</v>
      </c>
      <c r="R600" s="69">
        <v>3</v>
      </c>
      <c r="S600" s="69">
        <v>5</v>
      </c>
      <c r="T600" s="69">
        <v>6</v>
      </c>
      <c r="U600" s="69">
        <v>82</v>
      </c>
      <c r="V600" s="69">
        <v>0.64735962608837705</v>
      </c>
      <c r="W600" s="69">
        <v>1.46659174653058</v>
      </c>
    </row>
    <row r="601" spans="2:23">
      <c r="B601" s="67">
        <v>599</v>
      </c>
      <c r="C601" s="67" t="s">
        <v>921</v>
      </c>
      <c r="D601" s="67" t="s">
        <v>1615</v>
      </c>
      <c r="E601" s="67">
        <v>0</v>
      </c>
      <c r="F601" s="70">
        <v>0</v>
      </c>
      <c r="G601" s="67">
        <v>51879</v>
      </c>
      <c r="H601" s="70">
        <v>0.65181992938900102</v>
      </c>
      <c r="I601" s="69">
        <v>0</v>
      </c>
      <c r="J601" s="69">
        <v>0</v>
      </c>
      <c r="K601" s="69">
        <v>0</v>
      </c>
      <c r="L601" s="69">
        <v>0</v>
      </c>
      <c r="M601" s="69">
        <v>0</v>
      </c>
      <c r="N601" s="69">
        <v>0</v>
      </c>
      <c r="O601" s="69">
        <v>0</v>
      </c>
      <c r="P601" s="69">
        <v>1</v>
      </c>
      <c r="Q601" s="69">
        <v>3</v>
      </c>
      <c r="R601" s="69">
        <v>4</v>
      </c>
      <c r="S601" s="69">
        <v>6</v>
      </c>
      <c r="T601" s="69">
        <v>7</v>
      </c>
      <c r="U601" s="69">
        <v>85</v>
      </c>
      <c r="V601" s="69">
        <v>0.80124637207724503</v>
      </c>
      <c r="W601" s="69">
        <v>1.6954404622690999</v>
      </c>
    </row>
    <row r="602" spans="2:23">
      <c r="B602" s="67">
        <v>600</v>
      </c>
      <c r="C602" s="67" t="s">
        <v>922</v>
      </c>
      <c r="D602" s="67" t="s">
        <v>1615</v>
      </c>
      <c r="E602" s="67">
        <v>0</v>
      </c>
      <c r="F602" s="70">
        <v>0</v>
      </c>
      <c r="G602" s="67">
        <v>69948</v>
      </c>
      <c r="H602" s="70">
        <v>0.878843085273461</v>
      </c>
      <c r="I602" s="69">
        <v>0</v>
      </c>
      <c r="J602" s="69">
        <v>0</v>
      </c>
      <c r="K602" s="69">
        <v>0</v>
      </c>
      <c r="L602" s="69">
        <v>0</v>
      </c>
      <c r="M602" s="69">
        <v>0</v>
      </c>
      <c r="N602" s="69">
        <v>0</v>
      </c>
      <c r="O602" s="69">
        <v>0</v>
      </c>
      <c r="P602" s="69">
        <v>0</v>
      </c>
      <c r="Q602" s="69">
        <v>1</v>
      </c>
      <c r="R602" s="69">
        <v>1</v>
      </c>
      <c r="S602" s="69">
        <v>2</v>
      </c>
      <c r="T602" s="69">
        <v>3</v>
      </c>
      <c r="U602" s="69">
        <v>33</v>
      </c>
      <c r="V602" s="69">
        <v>0.181452676810192</v>
      </c>
      <c r="W602" s="69">
        <v>0.61185117475706796</v>
      </c>
    </row>
    <row r="603" spans="2:23">
      <c r="B603" s="67">
        <v>601</v>
      </c>
      <c r="C603" s="67" t="s">
        <v>923</v>
      </c>
      <c r="D603" s="67" t="s">
        <v>1615</v>
      </c>
      <c r="E603" s="67">
        <v>0</v>
      </c>
      <c r="F603" s="70">
        <v>0</v>
      </c>
      <c r="G603" s="67">
        <v>67685</v>
      </c>
      <c r="H603" s="70">
        <v>0.85041022226131102</v>
      </c>
      <c r="I603" s="69">
        <v>0</v>
      </c>
      <c r="J603" s="69">
        <v>0</v>
      </c>
      <c r="K603" s="69">
        <v>0</v>
      </c>
      <c r="L603" s="69">
        <v>0</v>
      </c>
      <c r="M603" s="69">
        <v>0</v>
      </c>
      <c r="N603" s="69">
        <v>0</v>
      </c>
      <c r="O603" s="69">
        <v>0</v>
      </c>
      <c r="P603" s="69">
        <v>0</v>
      </c>
      <c r="Q603" s="69">
        <v>1</v>
      </c>
      <c r="R603" s="69">
        <v>2</v>
      </c>
      <c r="S603" s="69">
        <v>3</v>
      </c>
      <c r="T603" s="69">
        <v>3</v>
      </c>
      <c r="U603" s="69">
        <v>35</v>
      </c>
      <c r="V603" s="69">
        <v>0.24036637308238401</v>
      </c>
      <c r="W603" s="69">
        <v>0.73275758032487803</v>
      </c>
    </row>
    <row r="604" spans="2:23">
      <c r="B604" s="67">
        <v>602</v>
      </c>
      <c r="C604" s="67" t="s">
        <v>924</v>
      </c>
      <c r="D604" s="67" t="s">
        <v>1615</v>
      </c>
      <c r="E604" s="67">
        <v>0</v>
      </c>
      <c r="F604" s="70">
        <v>0</v>
      </c>
      <c r="G604" s="67">
        <v>64377</v>
      </c>
      <c r="H604" s="70">
        <v>0.80884773404028099</v>
      </c>
      <c r="I604" s="69">
        <v>0</v>
      </c>
      <c r="J604" s="69">
        <v>0</v>
      </c>
      <c r="K604" s="69">
        <v>0</v>
      </c>
      <c r="L604" s="69">
        <v>0</v>
      </c>
      <c r="M604" s="69">
        <v>0</v>
      </c>
      <c r="N604" s="69">
        <v>0</v>
      </c>
      <c r="O604" s="69">
        <v>0</v>
      </c>
      <c r="P604" s="69">
        <v>0</v>
      </c>
      <c r="Q604" s="69">
        <v>1</v>
      </c>
      <c r="R604" s="69">
        <v>2</v>
      </c>
      <c r="S604" s="69">
        <v>3</v>
      </c>
      <c r="T604" s="69">
        <v>4</v>
      </c>
      <c r="U604" s="69">
        <v>38</v>
      </c>
      <c r="V604" s="69">
        <v>0.34013896043522501</v>
      </c>
      <c r="W604" s="69">
        <v>0.91491087987796904</v>
      </c>
    </row>
    <row r="605" spans="2:23">
      <c r="B605" s="67">
        <v>603</v>
      </c>
      <c r="C605" s="67" t="s">
        <v>925</v>
      </c>
      <c r="D605" s="67" t="s">
        <v>1615</v>
      </c>
      <c r="E605" s="67">
        <v>0</v>
      </c>
      <c r="F605" s="70">
        <v>0</v>
      </c>
      <c r="G605" s="67">
        <v>58683</v>
      </c>
      <c r="H605" s="70">
        <v>0.73730698194519495</v>
      </c>
      <c r="I605" s="69">
        <v>0</v>
      </c>
      <c r="J605" s="69">
        <v>0</v>
      </c>
      <c r="K605" s="69">
        <v>0</v>
      </c>
      <c r="L605" s="69">
        <v>0</v>
      </c>
      <c r="M605" s="69">
        <v>0</v>
      </c>
      <c r="N605" s="69">
        <v>0</v>
      </c>
      <c r="O605" s="69">
        <v>0</v>
      </c>
      <c r="P605" s="69">
        <v>1</v>
      </c>
      <c r="Q605" s="69">
        <v>2</v>
      </c>
      <c r="R605" s="69">
        <v>3</v>
      </c>
      <c r="S605" s="69">
        <v>4</v>
      </c>
      <c r="T605" s="69">
        <v>6</v>
      </c>
      <c r="U605" s="69">
        <v>58</v>
      </c>
      <c r="V605" s="69">
        <v>0.53076352853965902</v>
      </c>
      <c r="W605" s="69">
        <v>1.2406728306658801</v>
      </c>
    </row>
    <row r="606" spans="2:23">
      <c r="B606" s="67">
        <v>604</v>
      </c>
      <c r="C606" s="67" t="s">
        <v>926</v>
      </c>
      <c r="D606" s="67" t="s">
        <v>1615</v>
      </c>
      <c r="E606" s="67">
        <v>0</v>
      </c>
      <c r="F606" s="70">
        <v>0</v>
      </c>
      <c r="G606" s="67">
        <v>56151</v>
      </c>
      <c r="H606" s="70">
        <v>0.70549433981229004</v>
      </c>
      <c r="I606" s="69">
        <v>0</v>
      </c>
      <c r="J606" s="69">
        <v>0</v>
      </c>
      <c r="K606" s="69">
        <v>0</v>
      </c>
      <c r="L606" s="69">
        <v>0</v>
      </c>
      <c r="M606" s="69">
        <v>0</v>
      </c>
      <c r="N606" s="69">
        <v>0</v>
      </c>
      <c r="O606" s="69">
        <v>0</v>
      </c>
      <c r="P606" s="69">
        <v>1</v>
      </c>
      <c r="Q606" s="69">
        <v>2</v>
      </c>
      <c r="R606" s="69">
        <v>3</v>
      </c>
      <c r="S606" s="69">
        <v>5</v>
      </c>
      <c r="T606" s="69">
        <v>6</v>
      </c>
      <c r="U606" s="69">
        <v>58</v>
      </c>
      <c r="V606" s="69">
        <v>0.62376399341634103</v>
      </c>
      <c r="W606" s="69">
        <v>1.3676232763792799</v>
      </c>
    </row>
    <row r="607" spans="2:23">
      <c r="B607" s="67">
        <v>605</v>
      </c>
      <c r="C607" s="67" t="s">
        <v>927</v>
      </c>
      <c r="D607" s="67" t="s">
        <v>1615</v>
      </c>
      <c r="E607" s="67">
        <v>0</v>
      </c>
      <c r="F607" s="70">
        <v>0</v>
      </c>
      <c r="G607" s="67">
        <v>66125</v>
      </c>
      <c r="H607" s="70">
        <v>0.83081001620786299</v>
      </c>
      <c r="I607" s="69">
        <v>0</v>
      </c>
      <c r="J607" s="69">
        <v>0</v>
      </c>
      <c r="K607" s="69">
        <v>0</v>
      </c>
      <c r="L607" s="69">
        <v>0</v>
      </c>
      <c r="M607" s="69">
        <v>0</v>
      </c>
      <c r="N607" s="69">
        <v>0</v>
      </c>
      <c r="O607" s="69">
        <v>0</v>
      </c>
      <c r="P607" s="69">
        <v>0</v>
      </c>
      <c r="Q607" s="69">
        <v>1</v>
      </c>
      <c r="R607" s="69">
        <v>2</v>
      </c>
      <c r="S607" s="69">
        <v>3</v>
      </c>
      <c r="T607" s="69">
        <v>3</v>
      </c>
      <c r="U607" s="69">
        <v>33</v>
      </c>
      <c r="V607" s="69">
        <v>0.25938862434194798</v>
      </c>
      <c r="W607" s="69">
        <v>0.71585636204306202</v>
      </c>
    </row>
    <row r="608" spans="2:23">
      <c r="B608" s="67">
        <v>606</v>
      </c>
      <c r="C608" s="67" t="s">
        <v>928</v>
      </c>
      <c r="D608" s="67" t="s">
        <v>1615</v>
      </c>
      <c r="E608" s="67">
        <v>0</v>
      </c>
      <c r="F608" s="70">
        <v>0</v>
      </c>
      <c r="G608" s="67">
        <v>64401</v>
      </c>
      <c r="H608" s="70">
        <v>0.809149275671872</v>
      </c>
      <c r="I608" s="69">
        <v>0</v>
      </c>
      <c r="J608" s="69">
        <v>0</v>
      </c>
      <c r="K608" s="69">
        <v>0</v>
      </c>
      <c r="L608" s="69">
        <v>0</v>
      </c>
      <c r="M608" s="69">
        <v>0</v>
      </c>
      <c r="N608" s="69">
        <v>0</v>
      </c>
      <c r="O608" s="69">
        <v>0</v>
      </c>
      <c r="P608" s="69">
        <v>0</v>
      </c>
      <c r="Q608" s="69">
        <v>1</v>
      </c>
      <c r="R608" s="69">
        <v>2</v>
      </c>
      <c r="S608" s="69">
        <v>3</v>
      </c>
      <c r="T608" s="69">
        <v>4</v>
      </c>
      <c r="U608" s="69">
        <v>33</v>
      </c>
      <c r="V608" s="69">
        <v>0.31075121558970198</v>
      </c>
      <c r="W608" s="69">
        <v>0.81125694678566695</v>
      </c>
    </row>
    <row r="609" spans="2:23">
      <c r="B609" s="67">
        <v>607</v>
      </c>
      <c r="C609" s="67" t="s">
        <v>929</v>
      </c>
      <c r="D609" s="67" t="s">
        <v>1615</v>
      </c>
      <c r="E609" s="67">
        <v>0</v>
      </c>
      <c r="F609" s="70">
        <v>0</v>
      </c>
      <c r="G609" s="67">
        <v>61592</v>
      </c>
      <c r="H609" s="70">
        <v>0.77385634054101604</v>
      </c>
      <c r="I609" s="69">
        <v>0</v>
      </c>
      <c r="J609" s="69">
        <v>0</v>
      </c>
      <c r="K609" s="69">
        <v>0</v>
      </c>
      <c r="L609" s="69">
        <v>0</v>
      </c>
      <c r="M609" s="69">
        <v>0</v>
      </c>
      <c r="N609" s="69">
        <v>0</v>
      </c>
      <c r="O609" s="69">
        <v>0</v>
      </c>
      <c r="P609" s="69">
        <v>0</v>
      </c>
      <c r="Q609" s="69">
        <v>1</v>
      </c>
      <c r="R609" s="69">
        <v>2</v>
      </c>
      <c r="S609" s="69">
        <v>4</v>
      </c>
      <c r="T609" s="69">
        <v>4</v>
      </c>
      <c r="U609" s="69">
        <v>33</v>
      </c>
      <c r="V609" s="69">
        <v>0.40118857659785701</v>
      </c>
      <c r="W609" s="69">
        <v>0.96956219766488905</v>
      </c>
    </row>
    <row r="610" spans="2:23">
      <c r="B610" s="67">
        <v>608</v>
      </c>
      <c r="C610" s="67" t="s">
        <v>930</v>
      </c>
      <c r="D610" s="67" t="s">
        <v>1615</v>
      </c>
      <c r="E610" s="67">
        <v>0</v>
      </c>
      <c r="F610" s="70">
        <v>0</v>
      </c>
      <c r="G610" s="67">
        <v>57544</v>
      </c>
      <c r="H610" s="70">
        <v>0.72299631867924796</v>
      </c>
      <c r="I610" s="69">
        <v>0</v>
      </c>
      <c r="J610" s="69">
        <v>0</v>
      </c>
      <c r="K610" s="69">
        <v>0</v>
      </c>
      <c r="L610" s="69">
        <v>0</v>
      </c>
      <c r="M610" s="69">
        <v>0</v>
      </c>
      <c r="N610" s="69">
        <v>0</v>
      </c>
      <c r="O610" s="69">
        <v>0</v>
      </c>
      <c r="P610" s="69">
        <v>1</v>
      </c>
      <c r="Q610" s="69">
        <v>2</v>
      </c>
      <c r="R610" s="69">
        <v>3</v>
      </c>
      <c r="S610" s="69">
        <v>4</v>
      </c>
      <c r="T610" s="69">
        <v>5</v>
      </c>
      <c r="U610" s="69">
        <v>34</v>
      </c>
      <c r="V610" s="69">
        <v>0.54499880639770804</v>
      </c>
      <c r="W610" s="69">
        <v>1.19549446701647</v>
      </c>
    </row>
    <row r="611" spans="2:23">
      <c r="B611" s="67">
        <v>609</v>
      </c>
      <c r="C611" s="67" t="s">
        <v>931</v>
      </c>
      <c r="D611" s="67" t="s">
        <v>1615</v>
      </c>
      <c r="E611" s="67">
        <v>0</v>
      </c>
      <c r="F611" s="70">
        <v>0</v>
      </c>
      <c r="G611" s="67">
        <v>55749</v>
      </c>
      <c r="H611" s="70">
        <v>0.70044351748313205</v>
      </c>
      <c r="I611" s="69">
        <v>0</v>
      </c>
      <c r="J611" s="69">
        <v>0</v>
      </c>
      <c r="K611" s="69">
        <v>0</v>
      </c>
      <c r="L611" s="69">
        <v>0</v>
      </c>
      <c r="M611" s="69">
        <v>0</v>
      </c>
      <c r="N611" s="69">
        <v>0</v>
      </c>
      <c r="O611" s="69">
        <v>0</v>
      </c>
      <c r="P611" s="69">
        <v>1</v>
      </c>
      <c r="Q611" s="69">
        <v>2</v>
      </c>
      <c r="R611" s="69">
        <v>3</v>
      </c>
      <c r="S611" s="69">
        <v>5</v>
      </c>
      <c r="T611" s="69">
        <v>6</v>
      </c>
      <c r="U611" s="69">
        <v>34</v>
      </c>
      <c r="V611" s="69">
        <v>0.61664007236999197</v>
      </c>
      <c r="W611" s="69">
        <v>1.29929340829012</v>
      </c>
    </row>
    <row r="612" spans="2:23">
      <c r="B612" s="67">
        <v>610</v>
      </c>
      <c r="C612" s="67" t="s">
        <v>932</v>
      </c>
      <c r="D612" s="67" t="s">
        <v>1615</v>
      </c>
      <c r="E612" s="67">
        <v>0</v>
      </c>
      <c r="F612" s="70">
        <v>0</v>
      </c>
      <c r="G612" s="67">
        <v>64532</v>
      </c>
      <c r="H612" s="70">
        <v>0.81079519041097603</v>
      </c>
      <c r="I612" s="69">
        <v>0</v>
      </c>
      <c r="J612" s="69">
        <v>0</v>
      </c>
      <c r="K612" s="69">
        <v>0</v>
      </c>
      <c r="L612" s="69">
        <v>0</v>
      </c>
      <c r="M612" s="69">
        <v>0</v>
      </c>
      <c r="N612" s="69">
        <v>0</v>
      </c>
      <c r="O612" s="69">
        <v>0</v>
      </c>
      <c r="P612" s="69">
        <v>0</v>
      </c>
      <c r="Q612" s="69">
        <v>1</v>
      </c>
      <c r="R612" s="69">
        <v>2</v>
      </c>
      <c r="S612" s="69">
        <v>3</v>
      </c>
      <c r="T612" s="69">
        <v>4</v>
      </c>
      <c r="U612" s="69">
        <v>41</v>
      </c>
      <c r="V612" s="69">
        <v>0.35800530210702203</v>
      </c>
      <c r="W612" s="69">
        <v>0.93755929190073495</v>
      </c>
    </row>
    <row r="613" spans="2:23">
      <c r="B613" s="67">
        <v>611</v>
      </c>
      <c r="C613" s="67" t="s">
        <v>933</v>
      </c>
      <c r="D613" s="67" t="s">
        <v>1615</v>
      </c>
      <c r="E613" s="67">
        <v>0</v>
      </c>
      <c r="F613" s="70">
        <v>0</v>
      </c>
      <c r="G613" s="67">
        <v>63629</v>
      </c>
      <c r="H613" s="70">
        <v>0.79944968652234505</v>
      </c>
      <c r="I613" s="69">
        <v>0</v>
      </c>
      <c r="J613" s="69">
        <v>0</v>
      </c>
      <c r="K613" s="69">
        <v>0</v>
      </c>
      <c r="L613" s="69">
        <v>0</v>
      </c>
      <c r="M613" s="69">
        <v>0</v>
      </c>
      <c r="N613" s="69">
        <v>0</v>
      </c>
      <c r="O613" s="69">
        <v>0</v>
      </c>
      <c r="P613" s="69">
        <v>0</v>
      </c>
      <c r="Q613" s="69">
        <v>1</v>
      </c>
      <c r="R613" s="69">
        <v>2</v>
      </c>
      <c r="S613" s="69">
        <v>4</v>
      </c>
      <c r="T613" s="69">
        <v>5</v>
      </c>
      <c r="U613" s="69">
        <v>41</v>
      </c>
      <c r="V613" s="69">
        <v>0.38981794423992699</v>
      </c>
      <c r="W613" s="69">
        <v>0.99304977900202795</v>
      </c>
    </row>
    <row r="614" spans="2:23">
      <c r="B614" s="67">
        <v>612</v>
      </c>
      <c r="C614" s="67" t="s">
        <v>934</v>
      </c>
      <c r="D614" s="67" t="s">
        <v>1615</v>
      </c>
      <c r="E614" s="67">
        <v>0</v>
      </c>
      <c r="F614" s="70">
        <v>0</v>
      </c>
      <c r="G614" s="67">
        <v>62267</v>
      </c>
      <c r="H614" s="70">
        <v>0.78233719892952702</v>
      </c>
      <c r="I614" s="69">
        <v>0</v>
      </c>
      <c r="J614" s="69">
        <v>0</v>
      </c>
      <c r="K614" s="69">
        <v>0</v>
      </c>
      <c r="L614" s="69">
        <v>0</v>
      </c>
      <c r="M614" s="69">
        <v>0</v>
      </c>
      <c r="N614" s="69">
        <v>0</v>
      </c>
      <c r="O614" s="69">
        <v>0</v>
      </c>
      <c r="P614" s="69">
        <v>0</v>
      </c>
      <c r="Q614" s="69">
        <v>2</v>
      </c>
      <c r="R614" s="69">
        <v>3</v>
      </c>
      <c r="S614" s="69">
        <v>4</v>
      </c>
      <c r="T614" s="69">
        <v>5</v>
      </c>
      <c r="U614" s="69">
        <v>41</v>
      </c>
      <c r="V614" s="69">
        <v>0.44075335150959299</v>
      </c>
      <c r="W614" s="69">
        <v>1.0842414400409599</v>
      </c>
    </row>
    <row r="615" spans="2:23">
      <c r="B615" s="67">
        <v>613</v>
      </c>
      <c r="C615" s="67" t="s">
        <v>935</v>
      </c>
      <c r="D615" s="67" t="s">
        <v>1615</v>
      </c>
      <c r="E615" s="67">
        <v>0</v>
      </c>
      <c r="F615" s="70">
        <v>0</v>
      </c>
      <c r="G615" s="67">
        <v>59804</v>
      </c>
      <c r="H615" s="70">
        <v>0.75139148898744801</v>
      </c>
      <c r="I615" s="69">
        <v>0</v>
      </c>
      <c r="J615" s="69">
        <v>0</v>
      </c>
      <c r="K615" s="69">
        <v>0</v>
      </c>
      <c r="L615" s="69">
        <v>0</v>
      </c>
      <c r="M615" s="69">
        <v>0</v>
      </c>
      <c r="N615" s="69">
        <v>0</v>
      </c>
      <c r="O615" s="69">
        <v>0</v>
      </c>
      <c r="P615" s="69">
        <v>0</v>
      </c>
      <c r="Q615" s="69">
        <v>2</v>
      </c>
      <c r="R615" s="69">
        <v>3</v>
      </c>
      <c r="S615" s="69">
        <v>4</v>
      </c>
      <c r="T615" s="69">
        <v>5</v>
      </c>
      <c r="U615" s="69">
        <v>42</v>
      </c>
      <c r="V615" s="69">
        <v>0.52277267530248395</v>
      </c>
      <c r="W615" s="69">
        <v>1.21781842875609</v>
      </c>
    </row>
    <row r="616" spans="2:23">
      <c r="B616" s="67">
        <v>614</v>
      </c>
      <c r="C616" s="67" t="s">
        <v>936</v>
      </c>
      <c r="D616" s="67" t="s">
        <v>1615</v>
      </c>
      <c r="E616" s="67">
        <v>0</v>
      </c>
      <c r="F616" s="70">
        <v>0</v>
      </c>
      <c r="G616" s="67">
        <v>58512</v>
      </c>
      <c r="H616" s="70">
        <v>0.73515849782010501</v>
      </c>
      <c r="I616" s="69">
        <v>0</v>
      </c>
      <c r="J616" s="69">
        <v>0</v>
      </c>
      <c r="K616" s="69">
        <v>0</v>
      </c>
      <c r="L616" s="69">
        <v>0</v>
      </c>
      <c r="M616" s="69">
        <v>0</v>
      </c>
      <c r="N616" s="69">
        <v>0</v>
      </c>
      <c r="O616" s="69">
        <v>0</v>
      </c>
      <c r="P616" s="69">
        <v>1</v>
      </c>
      <c r="Q616" s="69">
        <v>2</v>
      </c>
      <c r="R616" s="69">
        <v>3</v>
      </c>
      <c r="S616" s="69">
        <v>5</v>
      </c>
      <c r="T616" s="69">
        <v>6</v>
      </c>
      <c r="U616" s="69">
        <v>54</v>
      </c>
      <c r="V616" s="69">
        <v>0.56971265595356302</v>
      </c>
      <c r="W616" s="69">
        <v>1.30652604044624</v>
      </c>
    </row>
    <row r="617" spans="2:23">
      <c r="B617" s="67">
        <v>615</v>
      </c>
      <c r="C617" s="67" t="s">
        <v>937</v>
      </c>
      <c r="D617" s="67" t="s">
        <v>1615</v>
      </c>
      <c r="E617" s="67">
        <v>0</v>
      </c>
      <c r="F617" s="70">
        <v>0</v>
      </c>
      <c r="G617" s="67">
        <v>74714</v>
      </c>
      <c r="H617" s="70">
        <v>0.93872422761367502</v>
      </c>
      <c r="I617" s="69">
        <v>0</v>
      </c>
      <c r="J617" s="69">
        <v>0</v>
      </c>
      <c r="K617" s="69">
        <v>0</v>
      </c>
      <c r="L617" s="69">
        <v>0</v>
      </c>
      <c r="M617" s="69">
        <v>0</v>
      </c>
      <c r="N617" s="69">
        <v>0</v>
      </c>
      <c r="O617" s="69">
        <v>0</v>
      </c>
      <c r="P617" s="69">
        <v>0</v>
      </c>
      <c r="Q617" s="69">
        <v>0</v>
      </c>
      <c r="R617" s="69">
        <v>1</v>
      </c>
      <c r="S617" s="69">
        <v>1</v>
      </c>
      <c r="T617" s="69">
        <v>1</v>
      </c>
      <c r="U617" s="69">
        <v>6</v>
      </c>
      <c r="V617" s="69">
        <v>7.3337437649985598E-2</v>
      </c>
      <c r="W617" s="69">
        <v>0.31291120705545999</v>
      </c>
    </row>
    <row r="618" spans="2:23">
      <c r="B618" s="67">
        <v>616</v>
      </c>
      <c r="C618" s="67" t="s">
        <v>938</v>
      </c>
      <c r="D618" s="67" t="s">
        <v>1615</v>
      </c>
      <c r="E618" s="67">
        <v>0</v>
      </c>
      <c r="F618" s="70">
        <v>0</v>
      </c>
      <c r="G618" s="67">
        <v>74643</v>
      </c>
      <c r="H618" s="70">
        <v>0.93783216695354998</v>
      </c>
      <c r="I618" s="69">
        <v>0</v>
      </c>
      <c r="J618" s="69">
        <v>0</v>
      </c>
      <c r="K618" s="69">
        <v>0</v>
      </c>
      <c r="L618" s="69">
        <v>0</v>
      </c>
      <c r="M618" s="69">
        <v>0</v>
      </c>
      <c r="N618" s="69">
        <v>0</v>
      </c>
      <c r="O618" s="69">
        <v>0</v>
      </c>
      <c r="P618" s="69">
        <v>0</v>
      </c>
      <c r="Q618" s="69">
        <v>0</v>
      </c>
      <c r="R618" s="69">
        <v>1</v>
      </c>
      <c r="S618" s="69">
        <v>1</v>
      </c>
      <c r="T618" s="69">
        <v>2</v>
      </c>
      <c r="U618" s="69">
        <v>8</v>
      </c>
      <c r="V618" s="69">
        <v>7.5284894020680698E-2</v>
      </c>
      <c r="W618" s="69">
        <v>0.32068396787180897</v>
      </c>
    </row>
    <row r="619" spans="2:23">
      <c r="B619" s="67">
        <v>617</v>
      </c>
      <c r="C619" s="67" t="s">
        <v>939</v>
      </c>
      <c r="D619" s="67" t="s">
        <v>1615</v>
      </c>
      <c r="E619" s="67">
        <v>0</v>
      </c>
      <c r="F619" s="70">
        <v>0</v>
      </c>
      <c r="G619" s="67">
        <v>74541</v>
      </c>
      <c r="H619" s="70">
        <v>0.93655061501928605</v>
      </c>
      <c r="I619" s="69">
        <v>0</v>
      </c>
      <c r="J619" s="69">
        <v>0</v>
      </c>
      <c r="K619" s="69">
        <v>0</v>
      </c>
      <c r="L619" s="69">
        <v>0</v>
      </c>
      <c r="M619" s="69">
        <v>0</v>
      </c>
      <c r="N619" s="69">
        <v>0</v>
      </c>
      <c r="O619" s="69">
        <v>0</v>
      </c>
      <c r="P619" s="69">
        <v>0</v>
      </c>
      <c r="Q619" s="69">
        <v>0</v>
      </c>
      <c r="R619" s="69">
        <v>1</v>
      </c>
      <c r="S619" s="69">
        <v>1</v>
      </c>
      <c r="T619" s="69">
        <v>2</v>
      </c>
      <c r="U619" s="69">
        <v>14</v>
      </c>
      <c r="V619" s="69">
        <v>7.83631315098441E-2</v>
      </c>
      <c r="W619" s="69">
        <v>0.33425395826575099</v>
      </c>
    </row>
    <row r="620" spans="2:23">
      <c r="B620" s="67">
        <v>618</v>
      </c>
      <c r="C620" s="67" t="s">
        <v>940</v>
      </c>
      <c r="D620" s="67" t="s">
        <v>1615</v>
      </c>
      <c r="E620" s="67">
        <v>0</v>
      </c>
      <c r="F620" s="70">
        <v>0</v>
      </c>
      <c r="G620" s="67">
        <v>74419</v>
      </c>
      <c r="H620" s="70">
        <v>0.93501777839202904</v>
      </c>
      <c r="I620" s="69">
        <v>0</v>
      </c>
      <c r="J620" s="69">
        <v>0</v>
      </c>
      <c r="K620" s="69">
        <v>0</v>
      </c>
      <c r="L620" s="69">
        <v>0</v>
      </c>
      <c r="M620" s="69">
        <v>0</v>
      </c>
      <c r="N620" s="69">
        <v>0</v>
      </c>
      <c r="O620" s="69">
        <v>0</v>
      </c>
      <c r="P620" s="69">
        <v>0</v>
      </c>
      <c r="Q620" s="69">
        <v>0</v>
      </c>
      <c r="R620" s="69">
        <v>1</v>
      </c>
      <c r="S620" s="69">
        <v>1</v>
      </c>
      <c r="T620" s="69">
        <v>2</v>
      </c>
      <c r="U620" s="69">
        <v>25</v>
      </c>
      <c r="V620" s="69">
        <v>8.30244625648629E-2</v>
      </c>
      <c r="W620" s="69">
        <v>0.36119356437475397</v>
      </c>
    </row>
    <row r="621" spans="2:23">
      <c r="B621" s="67">
        <v>619</v>
      </c>
      <c r="C621" s="67" t="s">
        <v>941</v>
      </c>
      <c r="D621" s="67" t="s">
        <v>1615</v>
      </c>
      <c r="E621" s="67">
        <v>0</v>
      </c>
      <c r="F621" s="70">
        <v>0</v>
      </c>
      <c r="G621" s="67">
        <v>74202</v>
      </c>
      <c r="H621" s="70">
        <v>0.93229133947305598</v>
      </c>
      <c r="I621" s="69">
        <v>0</v>
      </c>
      <c r="J621" s="69">
        <v>0</v>
      </c>
      <c r="K621" s="69">
        <v>0</v>
      </c>
      <c r="L621" s="69">
        <v>0</v>
      </c>
      <c r="M621" s="69">
        <v>0</v>
      </c>
      <c r="N621" s="69">
        <v>0</v>
      </c>
      <c r="O621" s="69">
        <v>0</v>
      </c>
      <c r="P621" s="69">
        <v>0</v>
      </c>
      <c r="Q621" s="69">
        <v>0</v>
      </c>
      <c r="R621" s="69">
        <v>1</v>
      </c>
      <c r="S621" s="69">
        <v>1</v>
      </c>
      <c r="T621" s="69">
        <v>2</v>
      </c>
      <c r="U621" s="69">
        <v>37</v>
      </c>
      <c r="V621" s="69">
        <v>8.8577854280006502E-2</v>
      </c>
      <c r="W621" s="69">
        <v>0.390320214277523</v>
      </c>
    </row>
    <row r="622" spans="2:23">
      <c r="B622" s="67">
        <v>620</v>
      </c>
      <c r="C622" s="67" t="s">
        <v>942</v>
      </c>
      <c r="D622" s="67" t="s">
        <v>1615</v>
      </c>
      <c r="E622" s="67">
        <v>0</v>
      </c>
      <c r="F622" s="70">
        <v>0</v>
      </c>
      <c r="G622" s="67">
        <v>70941</v>
      </c>
      <c r="H622" s="70">
        <v>0.89131937028055896</v>
      </c>
      <c r="I622" s="69">
        <v>0</v>
      </c>
      <c r="J622" s="69">
        <v>0</v>
      </c>
      <c r="K622" s="69">
        <v>0</v>
      </c>
      <c r="L622" s="69">
        <v>0</v>
      </c>
      <c r="M622" s="69">
        <v>0</v>
      </c>
      <c r="N622" s="69">
        <v>0</v>
      </c>
      <c r="O622" s="69">
        <v>0</v>
      </c>
      <c r="P622" s="69">
        <v>0</v>
      </c>
      <c r="Q622" s="69">
        <v>1</v>
      </c>
      <c r="R622" s="69">
        <v>1</v>
      </c>
      <c r="S622" s="69">
        <v>2</v>
      </c>
      <c r="T622" s="69">
        <v>3</v>
      </c>
      <c r="U622" s="69">
        <v>14</v>
      </c>
      <c r="V622" s="69">
        <v>0.17024537950270799</v>
      </c>
      <c r="W622" s="69">
        <v>0.581288575440296</v>
      </c>
    </row>
    <row r="623" spans="2:23">
      <c r="B623" s="67">
        <v>621</v>
      </c>
      <c r="C623" s="67" t="s">
        <v>943</v>
      </c>
      <c r="D623" s="67" t="s">
        <v>1615</v>
      </c>
      <c r="E623" s="67">
        <v>0</v>
      </c>
      <c r="F623" s="70">
        <v>0</v>
      </c>
      <c r="G623" s="67">
        <v>70820</v>
      </c>
      <c r="H623" s="70">
        <v>0.88979909788795197</v>
      </c>
      <c r="I623" s="69">
        <v>0</v>
      </c>
      <c r="J623" s="69">
        <v>0</v>
      </c>
      <c r="K623" s="69">
        <v>0</v>
      </c>
      <c r="L623" s="69">
        <v>0</v>
      </c>
      <c r="M623" s="69">
        <v>0</v>
      </c>
      <c r="N623" s="69">
        <v>0</v>
      </c>
      <c r="O623" s="69">
        <v>0</v>
      </c>
      <c r="P623" s="69">
        <v>0</v>
      </c>
      <c r="Q623" s="69">
        <v>1</v>
      </c>
      <c r="R623" s="69">
        <v>1</v>
      </c>
      <c r="S623" s="69">
        <v>2</v>
      </c>
      <c r="T623" s="69">
        <v>3</v>
      </c>
      <c r="U623" s="69">
        <v>14</v>
      </c>
      <c r="V623" s="69">
        <v>0.17544697264766099</v>
      </c>
      <c r="W623" s="69">
        <v>0.60003830419622095</v>
      </c>
    </row>
    <row r="624" spans="2:23">
      <c r="B624" s="67">
        <v>622</v>
      </c>
      <c r="C624" s="67" t="s">
        <v>944</v>
      </c>
      <c r="D624" s="67" t="s">
        <v>1615</v>
      </c>
      <c r="E624" s="67">
        <v>0</v>
      </c>
      <c r="F624" s="70">
        <v>0</v>
      </c>
      <c r="G624" s="67">
        <v>70559</v>
      </c>
      <c r="H624" s="70">
        <v>0.88651983264439405</v>
      </c>
      <c r="I624" s="69">
        <v>0</v>
      </c>
      <c r="J624" s="69">
        <v>0</v>
      </c>
      <c r="K624" s="69">
        <v>0</v>
      </c>
      <c r="L624" s="69">
        <v>0</v>
      </c>
      <c r="M624" s="69">
        <v>0</v>
      </c>
      <c r="N624" s="69">
        <v>0</v>
      </c>
      <c r="O624" s="69">
        <v>0</v>
      </c>
      <c r="P624" s="69">
        <v>0</v>
      </c>
      <c r="Q624" s="69">
        <v>1</v>
      </c>
      <c r="R624" s="69">
        <v>1</v>
      </c>
      <c r="S624" s="69">
        <v>2</v>
      </c>
      <c r="T624" s="69">
        <v>3</v>
      </c>
      <c r="U624" s="69">
        <v>15</v>
      </c>
      <c r="V624" s="69">
        <v>0.18499579098139199</v>
      </c>
      <c r="W624" s="69">
        <v>0.62823103242289202</v>
      </c>
    </row>
    <row r="625" spans="2:23">
      <c r="B625" s="67">
        <v>623</v>
      </c>
      <c r="C625" s="67" t="s">
        <v>945</v>
      </c>
      <c r="D625" s="67" t="s">
        <v>1615</v>
      </c>
      <c r="E625" s="67">
        <v>0</v>
      </c>
      <c r="F625" s="70">
        <v>0</v>
      </c>
      <c r="G625" s="67">
        <v>70252</v>
      </c>
      <c r="H625" s="70">
        <v>0.882662612606953</v>
      </c>
      <c r="I625" s="69">
        <v>0</v>
      </c>
      <c r="J625" s="69">
        <v>0</v>
      </c>
      <c r="K625" s="69">
        <v>0</v>
      </c>
      <c r="L625" s="69">
        <v>0</v>
      </c>
      <c r="M625" s="69">
        <v>0</v>
      </c>
      <c r="N625" s="69">
        <v>0</v>
      </c>
      <c r="O625" s="69">
        <v>0</v>
      </c>
      <c r="P625" s="69">
        <v>0</v>
      </c>
      <c r="Q625" s="69">
        <v>1</v>
      </c>
      <c r="R625" s="69">
        <v>1</v>
      </c>
      <c r="S625" s="69">
        <v>2</v>
      </c>
      <c r="T625" s="69">
        <v>3</v>
      </c>
      <c r="U625" s="69">
        <v>26</v>
      </c>
      <c r="V625" s="69">
        <v>0.200851855109246</v>
      </c>
      <c r="W625" s="69">
        <v>0.68627876485150796</v>
      </c>
    </row>
    <row r="626" spans="2:23">
      <c r="B626" s="67">
        <v>624</v>
      </c>
      <c r="C626" s="67" t="s">
        <v>946</v>
      </c>
      <c r="D626" s="67" t="s">
        <v>1615</v>
      </c>
      <c r="E626" s="67">
        <v>0</v>
      </c>
      <c r="F626" s="70">
        <v>0</v>
      </c>
      <c r="G626" s="67">
        <v>70127</v>
      </c>
      <c r="H626" s="70">
        <v>0.88109208327574695</v>
      </c>
      <c r="I626" s="69">
        <v>0</v>
      </c>
      <c r="J626" s="69">
        <v>0</v>
      </c>
      <c r="K626" s="69">
        <v>0</v>
      </c>
      <c r="L626" s="69">
        <v>0</v>
      </c>
      <c r="M626" s="69">
        <v>0</v>
      </c>
      <c r="N626" s="69">
        <v>0</v>
      </c>
      <c r="O626" s="69">
        <v>0</v>
      </c>
      <c r="P626" s="69">
        <v>0</v>
      </c>
      <c r="Q626" s="69">
        <v>1</v>
      </c>
      <c r="R626" s="69">
        <v>1</v>
      </c>
      <c r="S626" s="69">
        <v>3</v>
      </c>
      <c r="T626" s="69">
        <v>3</v>
      </c>
      <c r="U626" s="69">
        <v>38</v>
      </c>
      <c r="V626" s="69">
        <v>0.207988340390245</v>
      </c>
      <c r="W626" s="69">
        <v>0.71535631174970704</v>
      </c>
    </row>
    <row r="627" spans="2:23">
      <c r="B627" s="67">
        <v>625</v>
      </c>
      <c r="C627" s="67" t="s">
        <v>947</v>
      </c>
      <c r="D627" s="67" t="s">
        <v>1615</v>
      </c>
      <c r="E627" s="67">
        <v>0</v>
      </c>
      <c r="F627" s="70">
        <v>0</v>
      </c>
      <c r="G627" s="67">
        <v>66856</v>
      </c>
      <c r="H627" s="70">
        <v>0.83999447173675401</v>
      </c>
      <c r="I627" s="69">
        <v>0</v>
      </c>
      <c r="J627" s="69">
        <v>0</v>
      </c>
      <c r="K627" s="69">
        <v>0</v>
      </c>
      <c r="L627" s="69">
        <v>0</v>
      </c>
      <c r="M627" s="69">
        <v>0</v>
      </c>
      <c r="N627" s="69">
        <v>0</v>
      </c>
      <c r="O627" s="69">
        <v>0</v>
      </c>
      <c r="P627" s="69">
        <v>0</v>
      </c>
      <c r="Q627" s="69">
        <v>1</v>
      </c>
      <c r="R627" s="69">
        <v>1</v>
      </c>
      <c r="S627" s="69">
        <v>2</v>
      </c>
      <c r="T627" s="69">
        <v>3</v>
      </c>
      <c r="U627" s="69">
        <v>157</v>
      </c>
      <c r="V627" s="69">
        <v>0.24864620371650101</v>
      </c>
      <c r="W627" s="69">
        <v>1.2276666354780299</v>
      </c>
    </row>
    <row r="628" spans="2:23">
      <c r="B628" s="67">
        <v>626</v>
      </c>
      <c r="C628" s="67" t="s">
        <v>948</v>
      </c>
      <c r="D628" s="67" t="s">
        <v>1615</v>
      </c>
      <c r="E628" s="67">
        <v>0</v>
      </c>
      <c r="F628" s="70">
        <v>0</v>
      </c>
      <c r="G628" s="67">
        <v>58658</v>
      </c>
      <c r="H628" s="70">
        <v>0.73699287607895403</v>
      </c>
      <c r="I628" s="69">
        <v>0</v>
      </c>
      <c r="J628" s="69">
        <v>0</v>
      </c>
      <c r="K628" s="69">
        <v>0</v>
      </c>
      <c r="L628" s="69">
        <v>0</v>
      </c>
      <c r="M628" s="69">
        <v>0</v>
      </c>
      <c r="N628" s="69">
        <v>0</v>
      </c>
      <c r="O628" s="69">
        <v>0</v>
      </c>
      <c r="P628" s="69">
        <v>1</v>
      </c>
      <c r="Q628" s="69">
        <v>1</v>
      </c>
      <c r="R628" s="69">
        <v>2</v>
      </c>
      <c r="S628" s="69">
        <v>4</v>
      </c>
      <c r="T628" s="69">
        <v>6</v>
      </c>
      <c r="U628" s="69">
        <v>306</v>
      </c>
      <c r="V628" s="69">
        <v>0.50444145694864995</v>
      </c>
      <c r="W628" s="69">
        <v>2.1782606476241901</v>
      </c>
    </row>
    <row r="629" spans="2:23">
      <c r="B629" s="67">
        <v>627</v>
      </c>
      <c r="C629" s="67" t="s">
        <v>949</v>
      </c>
      <c r="D629" s="67" t="s">
        <v>1615</v>
      </c>
      <c r="E629" s="67">
        <v>0</v>
      </c>
      <c r="F629" s="70">
        <v>0</v>
      </c>
      <c r="G629" s="67">
        <v>48761</v>
      </c>
      <c r="H629" s="70">
        <v>0.61264464575140398</v>
      </c>
      <c r="I629" s="69">
        <v>0</v>
      </c>
      <c r="J629" s="69">
        <v>0</v>
      </c>
      <c r="K629" s="69">
        <v>0</v>
      </c>
      <c r="L629" s="69">
        <v>0</v>
      </c>
      <c r="M629" s="69">
        <v>0</v>
      </c>
      <c r="N629" s="69">
        <v>0</v>
      </c>
      <c r="O629" s="69">
        <v>0</v>
      </c>
      <c r="P629" s="69">
        <v>1</v>
      </c>
      <c r="Q629" s="69">
        <v>3</v>
      </c>
      <c r="R629" s="69">
        <v>4</v>
      </c>
      <c r="S629" s="69">
        <v>7</v>
      </c>
      <c r="T629" s="69">
        <v>10</v>
      </c>
      <c r="U629" s="69">
        <v>545</v>
      </c>
      <c r="V629" s="69">
        <v>0.99729868955032597</v>
      </c>
      <c r="W629" s="69">
        <v>3.8100890712981599</v>
      </c>
    </row>
    <row r="630" spans="2:23">
      <c r="B630" s="67">
        <v>628</v>
      </c>
      <c r="C630" s="67" t="s">
        <v>950</v>
      </c>
      <c r="D630" s="67" t="s">
        <v>1615</v>
      </c>
      <c r="E630" s="67">
        <v>0</v>
      </c>
      <c r="F630" s="70">
        <v>0</v>
      </c>
      <c r="G630" s="67">
        <v>38290</v>
      </c>
      <c r="H630" s="70">
        <v>0.48108454473495699</v>
      </c>
      <c r="I630" s="69">
        <v>0</v>
      </c>
      <c r="J630" s="69">
        <v>0</v>
      </c>
      <c r="K630" s="69">
        <v>0</v>
      </c>
      <c r="L630" s="69">
        <v>0</v>
      </c>
      <c r="M630" s="69">
        <v>0</v>
      </c>
      <c r="N630" s="69">
        <v>0</v>
      </c>
      <c r="O630" s="69">
        <v>1</v>
      </c>
      <c r="P630" s="69">
        <v>2</v>
      </c>
      <c r="Q630" s="69">
        <v>5</v>
      </c>
      <c r="R630" s="69">
        <v>7</v>
      </c>
      <c r="S630" s="69">
        <v>13</v>
      </c>
      <c r="T630" s="69">
        <v>18</v>
      </c>
      <c r="U630" s="69">
        <v>788</v>
      </c>
      <c r="V630" s="69">
        <v>1.8830395396464401</v>
      </c>
      <c r="W630" s="69">
        <v>6.0389657112038</v>
      </c>
    </row>
    <row r="631" spans="2:23">
      <c r="B631" s="67">
        <v>629</v>
      </c>
      <c r="C631" s="67" t="s">
        <v>951</v>
      </c>
      <c r="D631" s="67" t="s">
        <v>1615</v>
      </c>
      <c r="E631" s="67">
        <v>0</v>
      </c>
      <c r="F631" s="70">
        <v>0</v>
      </c>
      <c r="G631" s="67">
        <v>31752</v>
      </c>
      <c r="H631" s="70">
        <v>0.39893957859557</v>
      </c>
      <c r="I631" s="69">
        <v>0</v>
      </c>
      <c r="J631" s="69">
        <v>0</v>
      </c>
      <c r="K631" s="69">
        <v>0</v>
      </c>
      <c r="L631" s="69">
        <v>0</v>
      </c>
      <c r="M631" s="69">
        <v>0</v>
      </c>
      <c r="N631" s="69">
        <v>0</v>
      </c>
      <c r="O631" s="69">
        <v>1</v>
      </c>
      <c r="P631" s="69">
        <v>3</v>
      </c>
      <c r="Q631" s="69">
        <v>7</v>
      </c>
      <c r="R631" s="69">
        <v>11</v>
      </c>
      <c r="S631" s="69">
        <v>19</v>
      </c>
      <c r="T631" s="69">
        <v>27</v>
      </c>
      <c r="U631" s="69">
        <v>1203</v>
      </c>
      <c r="V631" s="69">
        <v>2.86312522772675</v>
      </c>
      <c r="W631" s="69">
        <v>8.7468472134699304</v>
      </c>
    </row>
    <row r="632" spans="2:23">
      <c r="B632" s="67">
        <v>630</v>
      </c>
      <c r="C632" s="67" t="s">
        <v>952</v>
      </c>
      <c r="D632" s="67" t="s">
        <v>1615</v>
      </c>
      <c r="E632" s="67">
        <v>0</v>
      </c>
      <c r="F632" s="70">
        <v>0</v>
      </c>
      <c r="G632" s="67">
        <v>61226</v>
      </c>
      <c r="H632" s="70">
        <v>0.76925783065924502</v>
      </c>
      <c r="I632" s="69">
        <v>0</v>
      </c>
      <c r="J632" s="69">
        <v>0</v>
      </c>
      <c r="K632" s="69">
        <v>0</v>
      </c>
      <c r="L632" s="69">
        <v>0</v>
      </c>
      <c r="M632" s="69">
        <v>0</v>
      </c>
      <c r="N632" s="69">
        <v>0</v>
      </c>
      <c r="O632" s="69">
        <v>0</v>
      </c>
      <c r="P632" s="69">
        <v>0</v>
      </c>
      <c r="Q632" s="69">
        <v>1</v>
      </c>
      <c r="R632" s="69">
        <v>1</v>
      </c>
      <c r="S632" s="69">
        <v>2</v>
      </c>
      <c r="T632" s="69">
        <v>2</v>
      </c>
      <c r="U632" s="69">
        <v>14</v>
      </c>
      <c r="V632" s="69">
        <v>0.26617331105275699</v>
      </c>
      <c r="W632" s="69">
        <v>0.54335953376135304</v>
      </c>
    </row>
    <row r="633" spans="2:23">
      <c r="B633" s="67">
        <v>631</v>
      </c>
      <c r="C633" s="67" t="s">
        <v>953</v>
      </c>
      <c r="D633" s="67" t="s">
        <v>1615</v>
      </c>
      <c r="E633" s="67">
        <v>0</v>
      </c>
      <c r="F633" s="70">
        <v>0</v>
      </c>
      <c r="G633" s="67">
        <v>47080</v>
      </c>
      <c r="H633" s="70">
        <v>0.59152416730534896</v>
      </c>
      <c r="I633" s="69">
        <v>0</v>
      </c>
      <c r="J633" s="69">
        <v>0</v>
      </c>
      <c r="K633" s="69">
        <v>0</v>
      </c>
      <c r="L633" s="69">
        <v>0</v>
      </c>
      <c r="M633" s="69">
        <v>0</v>
      </c>
      <c r="N633" s="69">
        <v>0</v>
      </c>
      <c r="O633" s="69">
        <v>0</v>
      </c>
      <c r="P633" s="69">
        <v>1</v>
      </c>
      <c r="Q633" s="69">
        <v>1</v>
      </c>
      <c r="R633" s="69">
        <v>2</v>
      </c>
      <c r="S633" s="69">
        <v>2</v>
      </c>
      <c r="T633" s="69">
        <v>3</v>
      </c>
      <c r="U633" s="69">
        <v>18</v>
      </c>
      <c r="V633" s="69">
        <v>0.518613913633451</v>
      </c>
      <c r="W633" s="69">
        <v>0.77069531680981596</v>
      </c>
    </row>
    <row r="634" spans="2:23">
      <c r="B634" s="67">
        <v>632</v>
      </c>
      <c r="C634" s="67" t="s">
        <v>954</v>
      </c>
      <c r="D634" s="67" t="s">
        <v>1615</v>
      </c>
      <c r="E634" s="67">
        <v>0</v>
      </c>
      <c r="F634" s="70">
        <v>0</v>
      </c>
      <c r="G634" s="67">
        <v>29426</v>
      </c>
      <c r="H634" s="70">
        <v>0.36971516880049299</v>
      </c>
      <c r="I634" s="69">
        <v>0</v>
      </c>
      <c r="J634" s="69">
        <v>0</v>
      </c>
      <c r="K634" s="69">
        <v>0</v>
      </c>
      <c r="L634" s="69">
        <v>0</v>
      </c>
      <c r="M634" s="69">
        <v>0</v>
      </c>
      <c r="N634" s="69">
        <v>0</v>
      </c>
      <c r="O634" s="69">
        <v>1</v>
      </c>
      <c r="P634" s="69">
        <v>1</v>
      </c>
      <c r="Q634" s="69">
        <v>2</v>
      </c>
      <c r="R634" s="69">
        <v>3</v>
      </c>
      <c r="S634" s="69">
        <v>4</v>
      </c>
      <c r="T634" s="69">
        <v>5</v>
      </c>
      <c r="U634" s="69">
        <v>31</v>
      </c>
      <c r="V634" s="69">
        <v>0.96552374012137099</v>
      </c>
      <c r="W634" s="69">
        <v>1.1297605069891199</v>
      </c>
    </row>
    <row r="635" spans="2:23">
      <c r="B635" s="67">
        <v>633</v>
      </c>
      <c r="C635" s="67" t="s">
        <v>955</v>
      </c>
      <c r="D635" s="67" t="s">
        <v>1615</v>
      </c>
      <c r="E635" s="67">
        <v>0</v>
      </c>
      <c r="F635" s="70">
        <v>0</v>
      </c>
      <c r="G635" s="67">
        <v>14892</v>
      </c>
      <c r="H635" s="70">
        <v>0.187106582402533</v>
      </c>
      <c r="I635" s="69">
        <v>0</v>
      </c>
      <c r="J635" s="69">
        <v>0</v>
      </c>
      <c r="K635" s="69">
        <v>0</v>
      </c>
      <c r="L635" s="69">
        <v>0</v>
      </c>
      <c r="M635" s="69">
        <v>0</v>
      </c>
      <c r="N635" s="69">
        <v>1</v>
      </c>
      <c r="O635" s="69">
        <v>1</v>
      </c>
      <c r="P635" s="69">
        <v>2</v>
      </c>
      <c r="Q635" s="69">
        <v>3</v>
      </c>
      <c r="R635" s="69">
        <v>5</v>
      </c>
      <c r="S635" s="69">
        <v>6</v>
      </c>
      <c r="T635" s="69">
        <v>8</v>
      </c>
      <c r="U635" s="69">
        <v>59</v>
      </c>
      <c r="V635" s="69">
        <v>1.6460278172155101</v>
      </c>
      <c r="W635" s="69">
        <v>1.7576374424917101</v>
      </c>
    </row>
    <row r="636" spans="2:23">
      <c r="B636" s="67">
        <v>634</v>
      </c>
      <c r="C636" s="67" t="s">
        <v>956</v>
      </c>
      <c r="D636" s="67" t="s">
        <v>1615</v>
      </c>
      <c r="E636" s="67">
        <v>0</v>
      </c>
      <c r="F636" s="70">
        <v>0</v>
      </c>
      <c r="G636" s="67">
        <v>8391</v>
      </c>
      <c r="H636" s="70">
        <v>0.105426492945182</v>
      </c>
      <c r="I636" s="69">
        <v>0</v>
      </c>
      <c r="J636" s="69">
        <v>0</v>
      </c>
      <c r="K636" s="69">
        <v>0</v>
      </c>
      <c r="L636" s="69">
        <v>0</v>
      </c>
      <c r="M636" s="69">
        <v>0</v>
      </c>
      <c r="N636" s="69">
        <v>1</v>
      </c>
      <c r="O636" s="69">
        <v>2</v>
      </c>
      <c r="P636" s="69">
        <v>3</v>
      </c>
      <c r="Q636" s="69">
        <v>5</v>
      </c>
      <c r="R636" s="69">
        <v>6</v>
      </c>
      <c r="S636" s="69">
        <v>8</v>
      </c>
      <c r="T636" s="69">
        <v>11</v>
      </c>
      <c r="U636" s="69">
        <v>87</v>
      </c>
      <c r="V636" s="69">
        <v>2.21332814011634</v>
      </c>
      <c r="W636" s="69">
        <v>2.3678833343777401</v>
      </c>
    </row>
    <row r="637" spans="2:23">
      <c r="B637" s="67">
        <v>635</v>
      </c>
      <c r="C637" s="67" t="s">
        <v>957</v>
      </c>
      <c r="D637" s="67" t="s">
        <v>1615</v>
      </c>
      <c r="E637" s="67">
        <v>0</v>
      </c>
      <c r="F637" s="70">
        <v>0</v>
      </c>
      <c r="G637" s="67">
        <v>76612</v>
      </c>
      <c r="H637" s="70">
        <v>0.962571144978704</v>
      </c>
      <c r="I637" s="69">
        <v>0</v>
      </c>
      <c r="J637" s="69">
        <v>0</v>
      </c>
      <c r="K637" s="69">
        <v>0</v>
      </c>
      <c r="L637" s="69">
        <v>0</v>
      </c>
      <c r="M637" s="69">
        <v>0</v>
      </c>
      <c r="N637" s="69">
        <v>0</v>
      </c>
      <c r="O637" s="69">
        <v>0</v>
      </c>
      <c r="P637" s="69">
        <v>0</v>
      </c>
      <c r="Q637" s="69">
        <v>0</v>
      </c>
      <c r="R637" s="69">
        <v>0</v>
      </c>
      <c r="S637" s="69">
        <v>1</v>
      </c>
      <c r="T637" s="69">
        <v>2</v>
      </c>
      <c r="U637" s="69">
        <v>48</v>
      </c>
      <c r="V637" s="69">
        <v>5.7707529745825499E-2</v>
      </c>
      <c r="W637" s="69">
        <v>0.43701044536881001</v>
      </c>
    </row>
    <row r="638" spans="2:23">
      <c r="B638" s="67">
        <v>636</v>
      </c>
      <c r="C638" s="67" t="s">
        <v>958</v>
      </c>
      <c r="D638" s="67" t="s">
        <v>1615</v>
      </c>
      <c r="E638" s="67">
        <v>0</v>
      </c>
      <c r="F638" s="70">
        <v>0</v>
      </c>
      <c r="G638" s="67">
        <v>74664</v>
      </c>
      <c r="H638" s="70">
        <v>0.93809601588119296</v>
      </c>
      <c r="I638" s="69">
        <v>0</v>
      </c>
      <c r="J638" s="69">
        <v>0</v>
      </c>
      <c r="K638" s="69">
        <v>0</v>
      </c>
      <c r="L638" s="69">
        <v>0</v>
      </c>
      <c r="M638" s="69">
        <v>0</v>
      </c>
      <c r="N638" s="69">
        <v>0</v>
      </c>
      <c r="O638" s="69">
        <v>0</v>
      </c>
      <c r="P638" s="69">
        <v>0</v>
      </c>
      <c r="Q638" s="69">
        <v>0</v>
      </c>
      <c r="R638" s="69">
        <v>1</v>
      </c>
      <c r="S638" s="69">
        <v>2</v>
      </c>
      <c r="T638" s="69">
        <v>3</v>
      </c>
      <c r="U638" s="69">
        <v>83</v>
      </c>
      <c r="V638" s="69">
        <v>0.114221457199935</v>
      </c>
      <c r="W638" s="69">
        <v>0.70416538163380804</v>
      </c>
    </row>
    <row r="639" spans="2:23">
      <c r="B639" s="67">
        <v>637</v>
      </c>
      <c r="C639" s="67" t="s">
        <v>959</v>
      </c>
      <c r="D639" s="67" t="s">
        <v>1615</v>
      </c>
      <c r="E639" s="67">
        <v>0</v>
      </c>
      <c r="F639" s="70">
        <v>0</v>
      </c>
      <c r="G639" s="67">
        <v>71767</v>
      </c>
      <c r="H639" s="70">
        <v>0.90169742810116704</v>
      </c>
      <c r="I639" s="69">
        <v>0</v>
      </c>
      <c r="J639" s="69">
        <v>0</v>
      </c>
      <c r="K639" s="69">
        <v>0</v>
      </c>
      <c r="L639" s="69">
        <v>0</v>
      </c>
      <c r="M639" s="69">
        <v>0</v>
      </c>
      <c r="N639" s="69">
        <v>0</v>
      </c>
      <c r="O639" s="69">
        <v>0</v>
      </c>
      <c r="P639" s="69">
        <v>0</v>
      </c>
      <c r="Q639" s="69">
        <v>0</v>
      </c>
      <c r="R639" s="69">
        <v>1</v>
      </c>
      <c r="S639" s="69">
        <v>3</v>
      </c>
      <c r="T639" s="69">
        <v>4</v>
      </c>
      <c r="U639" s="69">
        <v>83</v>
      </c>
      <c r="V639" s="69">
        <v>0.225967760173889</v>
      </c>
      <c r="W639" s="69">
        <v>1.1289571124470801</v>
      </c>
    </row>
    <row r="640" spans="2:23">
      <c r="B640" s="67">
        <v>638</v>
      </c>
      <c r="C640" s="67" t="s">
        <v>960</v>
      </c>
      <c r="D640" s="67" t="s">
        <v>1615</v>
      </c>
      <c r="E640" s="67">
        <v>0</v>
      </c>
      <c r="F640" s="70">
        <v>0</v>
      </c>
      <c r="G640" s="67">
        <v>68312</v>
      </c>
      <c r="H640" s="70">
        <v>0.85828799738663897</v>
      </c>
      <c r="I640" s="69">
        <v>0</v>
      </c>
      <c r="J640" s="69">
        <v>0</v>
      </c>
      <c r="K640" s="69">
        <v>0</v>
      </c>
      <c r="L640" s="69">
        <v>0</v>
      </c>
      <c r="M640" s="69">
        <v>0</v>
      </c>
      <c r="N640" s="69">
        <v>0</v>
      </c>
      <c r="O640" s="69">
        <v>0</v>
      </c>
      <c r="P640" s="69">
        <v>0</v>
      </c>
      <c r="Q640" s="69">
        <v>1</v>
      </c>
      <c r="R640" s="69">
        <v>2</v>
      </c>
      <c r="S640" s="69">
        <v>4</v>
      </c>
      <c r="T640" s="69">
        <v>6</v>
      </c>
      <c r="U640" s="69">
        <v>83</v>
      </c>
      <c r="V640" s="69">
        <v>0.36295561055898301</v>
      </c>
      <c r="W640" s="69">
        <v>1.5395891316632599</v>
      </c>
    </row>
    <row r="641" spans="2:23">
      <c r="B641" s="67">
        <v>639</v>
      </c>
      <c r="C641" s="67" t="s">
        <v>961</v>
      </c>
      <c r="D641" s="67" t="s">
        <v>1615</v>
      </c>
      <c r="E641" s="67">
        <v>0</v>
      </c>
      <c r="F641" s="70">
        <v>0</v>
      </c>
      <c r="G641" s="67">
        <v>66571</v>
      </c>
      <c r="H641" s="70">
        <v>0.83641366486160496</v>
      </c>
      <c r="I641" s="69">
        <v>0</v>
      </c>
      <c r="J641" s="69">
        <v>0</v>
      </c>
      <c r="K641" s="69">
        <v>0</v>
      </c>
      <c r="L641" s="69">
        <v>0</v>
      </c>
      <c r="M641" s="69">
        <v>0</v>
      </c>
      <c r="N641" s="69">
        <v>0</v>
      </c>
      <c r="O641" s="69">
        <v>0</v>
      </c>
      <c r="P641" s="69">
        <v>0</v>
      </c>
      <c r="Q641" s="69">
        <v>1</v>
      </c>
      <c r="R641" s="69">
        <v>2</v>
      </c>
      <c r="S641" s="69">
        <v>5</v>
      </c>
      <c r="T641" s="69">
        <v>7</v>
      </c>
      <c r="U641" s="69">
        <v>83</v>
      </c>
      <c r="V641" s="69">
        <v>0.424005226721614</v>
      </c>
      <c r="W641" s="69">
        <v>1.6376188190724601</v>
      </c>
    </row>
    <row r="642" spans="2:23">
      <c r="B642" s="67">
        <v>640</v>
      </c>
      <c r="C642" s="67" t="s">
        <v>962</v>
      </c>
      <c r="D642" s="67" t="s">
        <v>1615</v>
      </c>
      <c r="E642" s="67">
        <v>0</v>
      </c>
      <c r="F642" s="70">
        <v>0</v>
      </c>
      <c r="G642" s="67">
        <v>76243</v>
      </c>
      <c r="H642" s="70">
        <v>0.95793494239298405</v>
      </c>
      <c r="I642" s="69">
        <v>0</v>
      </c>
      <c r="J642" s="69">
        <v>0</v>
      </c>
      <c r="K642" s="69">
        <v>0</v>
      </c>
      <c r="L642" s="69">
        <v>0</v>
      </c>
      <c r="M642" s="69">
        <v>0</v>
      </c>
      <c r="N642" s="69">
        <v>0</v>
      </c>
      <c r="O642" s="69">
        <v>0</v>
      </c>
      <c r="P642" s="69">
        <v>0</v>
      </c>
      <c r="Q642" s="69">
        <v>0</v>
      </c>
      <c r="R642" s="69">
        <v>0</v>
      </c>
      <c r="S642" s="69">
        <v>1</v>
      </c>
      <c r="T642" s="69">
        <v>2</v>
      </c>
      <c r="U642" s="69">
        <v>12</v>
      </c>
      <c r="V642" s="69">
        <v>6.32232287570203E-2</v>
      </c>
      <c r="W642" s="69">
        <v>0.34628429371407798</v>
      </c>
    </row>
    <row r="643" spans="2:23">
      <c r="B643" s="67">
        <v>641</v>
      </c>
      <c r="C643" s="67" t="s">
        <v>963</v>
      </c>
      <c r="D643" s="67" t="s">
        <v>1615</v>
      </c>
      <c r="E643" s="67">
        <v>0</v>
      </c>
      <c r="F643" s="70">
        <v>0</v>
      </c>
      <c r="G643" s="67">
        <v>73707</v>
      </c>
      <c r="H643" s="70">
        <v>0.92607204332148096</v>
      </c>
      <c r="I643" s="69">
        <v>0</v>
      </c>
      <c r="J643" s="69">
        <v>0</v>
      </c>
      <c r="K643" s="69">
        <v>0</v>
      </c>
      <c r="L643" s="69">
        <v>0</v>
      </c>
      <c r="M643" s="69">
        <v>0</v>
      </c>
      <c r="N643" s="69">
        <v>0</v>
      </c>
      <c r="O643" s="69">
        <v>0</v>
      </c>
      <c r="P643" s="69">
        <v>0</v>
      </c>
      <c r="Q643" s="69">
        <v>0</v>
      </c>
      <c r="R643" s="69">
        <v>1</v>
      </c>
      <c r="S643" s="69">
        <v>2</v>
      </c>
      <c r="T643" s="69">
        <v>3</v>
      </c>
      <c r="U643" s="69">
        <v>12</v>
      </c>
      <c r="V643" s="69">
        <v>0.128984432913269</v>
      </c>
      <c r="W643" s="69">
        <v>0.61251189630477298</v>
      </c>
    </row>
    <row r="644" spans="2:23">
      <c r="B644" s="67">
        <v>642</v>
      </c>
      <c r="C644" s="67" t="s">
        <v>964</v>
      </c>
      <c r="D644" s="67" t="s">
        <v>1615</v>
      </c>
      <c r="E644" s="67">
        <v>0</v>
      </c>
      <c r="F644" s="70">
        <v>0</v>
      </c>
      <c r="G644" s="67">
        <v>68564</v>
      </c>
      <c r="H644" s="70">
        <v>0.86145418451834999</v>
      </c>
      <c r="I644" s="69">
        <v>0</v>
      </c>
      <c r="J644" s="69">
        <v>0</v>
      </c>
      <c r="K644" s="69">
        <v>0</v>
      </c>
      <c r="L644" s="69">
        <v>0</v>
      </c>
      <c r="M644" s="69">
        <v>0</v>
      </c>
      <c r="N644" s="69">
        <v>0</v>
      </c>
      <c r="O644" s="69">
        <v>0</v>
      </c>
      <c r="P644" s="69">
        <v>0</v>
      </c>
      <c r="Q644" s="69">
        <v>1</v>
      </c>
      <c r="R644" s="69">
        <v>1</v>
      </c>
      <c r="S644" s="69">
        <v>3</v>
      </c>
      <c r="T644" s="69">
        <v>5.1000000000058199</v>
      </c>
      <c r="U644" s="69">
        <v>17</v>
      </c>
      <c r="V644" s="69">
        <v>0.270960284454272</v>
      </c>
      <c r="W644" s="69">
        <v>1.1034587395623601</v>
      </c>
    </row>
    <row r="645" spans="2:23">
      <c r="B645" s="67">
        <v>643</v>
      </c>
      <c r="C645" s="67" t="s">
        <v>965</v>
      </c>
      <c r="D645" s="67" t="s">
        <v>1615</v>
      </c>
      <c r="E645" s="67">
        <v>0</v>
      </c>
      <c r="F645" s="70">
        <v>0</v>
      </c>
      <c r="G645" s="67">
        <v>60952</v>
      </c>
      <c r="H645" s="70">
        <v>0.76581523036524202</v>
      </c>
      <c r="I645" s="69">
        <v>0</v>
      </c>
      <c r="J645" s="69">
        <v>0</v>
      </c>
      <c r="K645" s="69">
        <v>0</v>
      </c>
      <c r="L645" s="69">
        <v>0</v>
      </c>
      <c r="M645" s="69">
        <v>0</v>
      </c>
      <c r="N645" s="69">
        <v>0</v>
      </c>
      <c r="O645" s="69">
        <v>0</v>
      </c>
      <c r="P645" s="69">
        <v>0</v>
      </c>
      <c r="Q645" s="69">
        <v>1</v>
      </c>
      <c r="R645" s="69">
        <v>2</v>
      </c>
      <c r="S645" s="69">
        <v>4</v>
      </c>
      <c r="T645" s="69">
        <v>11</v>
      </c>
      <c r="U645" s="69">
        <v>25</v>
      </c>
      <c r="V645" s="69">
        <v>0.53779949994346099</v>
      </c>
      <c r="W645" s="69">
        <v>1.9001392950057401</v>
      </c>
    </row>
    <row r="646" spans="2:23">
      <c r="B646" s="67">
        <v>644</v>
      </c>
      <c r="C646" s="67" t="s">
        <v>966</v>
      </c>
      <c r="D646" s="67" t="s">
        <v>1615</v>
      </c>
      <c r="E646" s="67">
        <v>0</v>
      </c>
      <c r="F646" s="70">
        <v>0</v>
      </c>
      <c r="G646" s="67">
        <v>55028</v>
      </c>
      <c r="H646" s="70">
        <v>0.69138470430073795</v>
      </c>
      <c r="I646" s="69">
        <v>0</v>
      </c>
      <c r="J646" s="69">
        <v>0</v>
      </c>
      <c r="K646" s="69">
        <v>0</v>
      </c>
      <c r="L646" s="69">
        <v>0</v>
      </c>
      <c r="M646" s="69">
        <v>0</v>
      </c>
      <c r="N646" s="69">
        <v>0</v>
      </c>
      <c r="O646" s="69">
        <v>0</v>
      </c>
      <c r="P646" s="69">
        <v>1</v>
      </c>
      <c r="Q646" s="69">
        <v>2</v>
      </c>
      <c r="R646" s="69">
        <v>3</v>
      </c>
      <c r="S646" s="69">
        <v>8</v>
      </c>
      <c r="T646" s="69">
        <v>16</v>
      </c>
      <c r="U646" s="69">
        <v>34</v>
      </c>
      <c r="V646" s="69">
        <v>0.80820695807314902</v>
      </c>
      <c r="W646" s="69">
        <v>2.52302695654098</v>
      </c>
    </row>
    <row r="647" spans="2:23">
      <c r="B647" s="67">
        <v>645</v>
      </c>
      <c r="C647" s="67" t="s">
        <v>967</v>
      </c>
      <c r="D647" s="67" t="s">
        <v>1615</v>
      </c>
      <c r="E647" s="67">
        <v>0</v>
      </c>
      <c r="F647" s="70">
        <v>0</v>
      </c>
      <c r="G647" s="67">
        <v>73370</v>
      </c>
      <c r="H647" s="70">
        <v>0.92183789624455004</v>
      </c>
      <c r="I647" s="69">
        <v>0</v>
      </c>
      <c r="J647" s="69">
        <v>0</v>
      </c>
      <c r="K647" s="69">
        <v>0</v>
      </c>
      <c r="L647" s="69">
        <v>0</v>
      </c>
      <c r="M647" s="69">
        <v>0</v>
      </c>
      <c r="N647" s="69">
        <v>0</v>
      </c>
      <c r="O647" s="69">
        <v>0</v>
      </c>
      <c r="P647" s="69">
        <v>0</v>
      </c>
      <c r="Q647" s="69">
        <v>0</v>
      </c>
      <c r="R647" s="69">
        <v>170.06</v>
      </c>
      <c r="S647" s="69">
        <v>3748.1799999999898</v>
      </c>
      <c r="T647" s="69">
        <v>7940.5870000000295</v>
      </c>
      <c r="U647" s="69">
        <v>477545.32</v>
      </c>
      <c r="V647" s="69">
        <v>280.11114598384199</v>
      </c>
      <c r="W647" s="69">
        <v>3155.8924214184499</v>
      </c>
    </row>
    <row r="648" spans="2:23">
      <c r="B648" s="67">
        <v>646</v>
      </c>
      <c r="C648" s="67" t="s">
        <v>968</v>
      </c>
      <c r="D648" s="67" t="s">
        <v>1615</v>
      </c>
      <c r="E648" s="67">
        <v>0</v>
      </c>
      <c r="F648" s="70">
        <v>0</v>
      </c>
      <c r="G648" s="67">
        <v>72323</v>
      </c>
      <c r="H648" s="70">
        <v>0.90868314256637095</v>
      </c>
      <c r="I648" s="69">
        <v>0</v>
      </c>
      <c r="J648" s="69">
        <v>0</v>
      </c>
      <c r="K648" s="69">
        <v>0</v>
      </c>
      <c r="L648" s="69">
        <v>0</v>
      </c>
      <c r="M648" s="69">
        <v>0</v>
      </c>
      <c r="N648" s="69">
        <v>0</v>
      </c>
      <c r="O648" s="69">
        <v>0</v>
      </c>
      <c r="P648" s="69">
        <v>0</v>
      </c>
      <c r="Q648" s="69">
        <v>0</v>
      </c>
      <c r="R648" s="69">
        <v>661.46500000000003</v>
      </c>
      <c r="S648" s="69">
        <v>4707.0619999999899</v>
      </c>
      <c r="T648" s="69">
        <v>9035.8410000000204</v>
      </c>
      <c r="U648" s="69">
        <v>477545.32</v>
      </c>
      <c r="V648" s="69">
        <v>350.38907338769502</v>
      </c>
      <c r="W648" s="69">
        <v>3590.7296938095301</v>
      </c>
    </row>
    <row r="649" spans="2:23">
      <c r="B649" s="67">
        <v>647</v>
      </c>
      <c r="C649" s="67" t="s">
        <v>969</v>
      </c>
      <c r="D649" s="67" t="s">
        <v>1615</v>
      </c>
      <c r="E649" s="67">
        <v>0</v>
      </c>
      <c r="F649" s="70">
        <v>0</v>
      </c>
      <c r="G649" s="67">
        <v>70318</v>
      </c>
      <c r="H649" s="70">
        <v>0.88349185209382997</v>
      </c>
      <c r="I649" s="69">
        <v>0</v>
      </c>
      <c r="J649" s="69">
        <v>0</v>
      </c>
      <c r="K649" s="69">
        <v>0</v>
      </c>
      <c r="L649" s="69">
        <v>0</v>
      </c>
      <c r="M649" s="69">
        <v>0</v>
      </c>
      <c r="N649" s="69">
        <v>0</v>
      </c>
      <c r="O649" s="69">
        <v>0</v>
      </c>
      <c r="P649" s="69">
        <v>0</v>
      </c>
      <c r="Q649" s="69">
        <v>24.82</v>
      </c>
      <c r="R649" s="69">
        <v>1500</v>
      </c>
      <c r="S649" s="69">
        <v>6249.9440000000004</v>
      </c>
      <c r="T649" s="69">
        <v>10659.575999999999</v>
      </c>
      <c r="U649" s="69">
        <v>477545.32</v>
      </c>
      <c r="V649" s="69">
        <v>441.17772486838999</v>
      </c>
      <c r="W649" s="69">
        <v>3806.1591851723701</v>
      </c>
    </row>
    <row r="650" spans="2:23">
      <c r="B650" s="67">
        <v>648</v>
      </c>
      <c r="C650" s="67" t="s">
        <v>970</v>
      </c>
      <c r="D650" s="67" t="s">
        <v>1615</v>
      </c>
      <c r="E650" s="67">
        <v>0</v>
      </c>
      <c r="F650" s="70">
        <v>0</v>
      </c>
      <c r="G650" s="67">
        <v>64869</v>
      </c>
      <c r="H650" s="70">
        <v>0.81502933748790696</v>
      </c>
      <c r="I650" s="69">
        <v>0</v>
      </c>
      <c r="J650" s="69">
        <v>0</v>
      </c>
      <c r="K650" s="69">
        <v>0</v>
      </c>
      <c r="L650" s="69">
        <v>0</v>
      </c>
      <c r="M650" s="69">
        <v>0</v>
      </c>
      <c r="N650" s="69">
        <v>0</v>
      </c>
      <c r="O650" s="69">
        <v>0</v>
      </c>
      <c r="P650" s="69">
        <v>0</v>
      </c>
      <c r="Q650" s="69">
        <v>625.27</v>
      </c>
      <c r="R650" s="69">
        <v>3022.6149999999998</v>
      </c>
      <c r="S650" s="69">
        <v>8511.2479999999996</v>
      </c>
      <c r="T650" s="69">
        <v>13125.429</v>
      </c>
      <c r="U650" s="69">
        <v>500000</v>
      </c>
      <c r="V650" s="69">
        <v>624.72796647862197</v>
      </c>
      <c r="W650" s="69">
        <v>4311.8559318277003</v>
      </c>
    </row>
    <row r="651" spans="2:23">
      <c r="B651" s="67">
        <v>649</v>
      </c>
      <c r="C651" s="67" t="s">
        <v>971</v>
      </c>
      <c r="D651" s="67" t="s">
        <v>1615</v>
      </c>
      <c r="E651" s="67">
        <v>0</v>
      </c>
      <c r="F651" s="70">
        <v>0</v>
      </c>
      <c r="G651" s="67">
        <v>62309</v>
      </c>
      <c r="H651" s="70">
        <v>0.78286489678481197</v>
      </c>
      <c r="I651" s="69">
        <v>0</v>
      </c>
      <c r="J651" s="69">
        <v>0</v>
      </c>
      <c r="K651" s="69">
        <v>0</v>
      </c>
      <c r="L651" s="69">
        <v>0</v>
      </c>
      <c r="M651" s="69">
        <v>0</v>
      </c>
      <c r="N651" s="69">
        <v>0</v>
      </c>
      <c r="O651" s="69">
        <v>0</v>
      </c>
      <c r="P651" s="69">
        <v>0</v>
      </c>
      <c r="Q651" s="69">
        <v>1019.8</v>
      </c>
      <c r="R651" s="69">
        <v>3697.335</v>
      </c>
      <c r="S651" s="69">
        <v>9236.0519999999706</v>
      </c>
      <c r="T651" s="69">
        <v>13978.033000000099</v>
      </c>
      <c r="U651" s="69">
        <v>579728.63</v>
      </c>
      <c r="V651" s="69">
        <v>721.40166639444101</v>
      </c>
      <c r="W651" s="69">
        <v>4953.9446916464303</v>
      </c>
    </row>
    <row r="652" spans="2:23">
      <c r="B652" s="67">
        <v>650</v>
      </c>
      <c r="C652" s="67" t="s">
        <v>972</v>
      </c>
      <c r="D652" s="67" t="s">
        <v>1615</v>
      </c>
      <c r="E652" s="67">
        <v>0</v>
      </c>
      <c r="F652" s="70">
        <v>0</v>
      </c>
      <c r="G652" s="67">
        <v>66307</v>
      </c>
      <c r="H652" s="70">
        <v>0.83309670691409798</v>
      </c>
      <c r="I652" s="69">
        <v>0</v>
      </c>
      <c r="J652" s="69">
        <v>0</v>
      </c>
      <c r="K652" s="69">
        <v>0</v>
      </c>
      <c r="L652" s="69">
        <v>0</v>
      </c>
      <c r="M652" s="69">
        <v>0</v>
      </c>
      <c r="N652" s="69">
        <v>0</v>
      </c>
      <c r="O652" s="69">
        <v>0</v>
      </c>
      <c r="P652" s="69">
        <v>0</v>
      </c>
      <c r="Q652" s="69">
        <v>160.13999999999999</v>
      </c>
      <c r="R652" s="69">
        <v>3116.0749999999998</v>
      </c>
      <c r="S652" s="69">
        <v>7891.01</v>
      </c>
      <c r="T652" s="69">
        <v>12706.3310000001</v>
      </c>
      <c r="U652" s="69">
        <v>230400.03</v>
      </c>
      <c r="V652" s="69">
        <v>564.27673983239299</v>
      </c>
      <c r="W652" s="69">
        <v>3350.6953245572699</v>
      </c>
    </row>
    <row r="653" spans="2:23">
      <c r="B653" s="67">
        <v>651</v>
      </c>
      <c r="C653" s="67" t="s">
        <v>973</v>
      </c>
      <c r="D653" s="67" t="s">
        <v>1615</v>
      </c>
      <c r="E653" s="67">
        <v>0</v>
      </c>
      <c r="F653" s="70">
        <v>0</v>
      </c>
      <c r="G653" s="67">
        <v>65635</v>
      </c>
      <c r="H653" s="70">
        <v>0.82465354122953605</v>
      </c>
      <c r="I653" s="69">
        <v>0</v>
      </c>
      <c r="J653" s="69">
        <v>0</v>
      </c>
      <c r="K653" s="69">
        <v>0</v>
      </c>
      <c r="L653" s="69">
        <v>0</v>
      </c>
      <c r="M653" s="69">
        <v>0</v>
      </c>
      <c r="N653" s="69">
        <v>0</v>
      </c>
      <c r="O653" s="69">
        <v>0</v>
      </c>
      <c r="P653" s="69">
        <v>0</v>
      </c>
      <c r="Q653" s="69">
        <v>625.20000000000005</v>
      </c>
      <c r="R653" s="69">
        <v>3896.97</v>
      </c>
      <c r="S653" s="69">
        <v>8861.5499999999902</v>
      </c>
      <c r="T653" s="69">
        <v>13924.6180000001</v>
      </c>
      <c r="U653" s="69">
        <v>230400.03</v>
      </c>
      <c r="V653" s="69">
        <v>658.42512218718196</v>
      </c>
      <c r="W653" s="69">
        <v>3610.2922413329702</v>
      </c>
    </row>
    <row r="654" spans="2:23">
      <c r="B654" s="67">
        <v>652</v>
      </c>
      <c r="C654" s="67" t="s">
        <v>974</v>
      </c>
      <c r="D654" s="67" t="s">
        <v>1615</v>
      </c>
      <c r="E654" s="67">
        <v>0</v>
      </c>
      <c r="F654" s="70">
        <v>0</v>
      </c>
      <c r="G654" s="67">
        <v>64737</v>
      </c>
      <c r="H654" s="70">
        <v>0.81337085851415403</v>
      </c>
      <c r="I654" s="69">
        <v>0</v>
      </c>
      <c r="J654" s="69">
        <v>0</v>
      </c>
      <c r="K654" s="69">
        <v>0</v>
      </c>
      <c r="L654" s="69">
        <v>0</v>
      </c>
      <c r="M654" s="69">
        <v>0</v>
      </c>
      <c r="N654" s="69">
        <v>0</v>
      </c>
      <c r="O654" s="69">
        <v>0</v>
      </c>
      <c r="P654" s="69">
        <v>0</v>
      </c>
      <c r="Q654" s="69">
        <v>1432.5</v>
      </c>
      <c r="R654" s="69">
        <v>4751.8649999999998</v>
      </c>
      <c r="S654" s="69">
        <v>9909.4119999999893</v>
      </c>
      <c r="T654" s="69">
        <v>15559.467000000001</v>
      </c>
      <c r="U654" s="69">
        <v>231500</v>
      </c>
      <c r="V654" s="69">
        <v>789.26648779384595</v>
      </c>
      <c r="W654" s="69">
        <v>3962.4517422348699</v>
      </c>
    </row>
    <row r="655" spans="2:23">
      <c r="B655" s="67">
        <v>653</v>
      </c>
      <c r="C655" s="67" t="s">
        <v>975</v>
      </c>
      <c r="D655" s="67" t="s">
        <v>1615</v>
      </c>
      <c r="E655" s="67">
        <v>0</v>
      </c>
      <c r="F655" s="70">
        <v>0</v>
      </c>
      <c r="G655" s="67">
        <v>63324</v>
      </c>
      <c r="H655" s="70">
        <v>0.79561759495420303</v>
      </c>
      <c r="I655" s="69">
        <v>0</v>
      </c>
      <c r="J655" s="69">
        <v>0</v>
      </c>
      <c r="K655" s="69">
        <v>0</v>
      </c>
      <c r="L655" s="69">
        <v>0</v>
      </c>
      <c r="M655" s="69">
        <v>0</v>
      </c>
      <c r="N655" s="69">
        <v>0</v>
      </c>
      <c r="O655" s="69">
        <v>0</v>
      </c>
      <c r="P655" s="69">
        <v>0</v>
      </c>
      <c r="Q655" s="69">
        <v>2290.86</v>
      </c>
      <c r="R655" s="69">
        <v>5676.2449999999999</v>
      </c>
      <c r="S655" s="69">
        <v>11518.118</v>
      </c>
      <c r="T655" s="69">
        <v>17346.664000000099</v>
      </c>
      <c r="U655" s="69">
        <v>231500</v>
      </c>
      <c r="V655" s="69">
        <v>942.88815356007603</v>
      </c>
      <c r="W655" s="69">
        <v>4292.8398281852897</v>
      </c>
    </row>
    <row r="656" spans="2:23">
      <c r="B656" s="67">
        <v>654</v>
      </c>
      <c r="C656" s="67" t="s">
        <v>976</v>
      </c>
      <c r="D656" s="67" t="s">
        <v>1615</v>
      </c>
      <c r="E656" s="67">
        <v>0</v>
      </c>
      <c r="F656" s="70">
        <v>0</v>
      </c>
      <c r="G656" s="67">
        <v>62251</v>
      </c>
      <c r="H656" s="70">
        <v>0.78213617117513301</v>
      </c>
      <c r="I656" s="69">
        <v>0</v>
      </c>
      <c r="J656" s="69">
        <v>0</v>
      </c>
      <c r="K656" s="69">
        <v>0</v>
      </c>
      <c r="L656" s="69">
        <v>0</v>
      </c>
      <c r="M656" s="69">
        <v>0</v>
      </c>
      <c r="N656" s="69">
        <v>0</v>
      </c>
      <c r="O656" s="69">
        <v>0</v>
      </c>
      <c r="P656" s="69">
        <v>0</v>
      </c>
      <c r="Q656" s="69">
        <v>2864.34</v>
      </c>
      <c r="R656" s="69">
        <v>6370.085</v>
      </c>
      <c r="S656" s="69">
        <v>12353.407999999999</v>
      </c>
      <c r="T656" s="69">
        <v>18012.727999999999</v>
      </c>
      <c r="U656" s="69">
        <v>231500</v>
      </c>
      <c r="V656" s="69">
        <v>1056.6768482617399</v>
      </c>
      <c r="W656" s="69">
        <v>4464.3447299455802</v>
      </c>
    </row>
    <row r="657" spans="2:23">
      <c r="B657" s="67">
        <v>655</v>
      </c>
      <c r="C657" s="67" t="s">
        <v>977</v>
      </c>
      <c r="D657" s="67" t="s">
        <v>1615</v>
      </c>
      <c r="E657" s="67">
        <v>0</v>
      </c>
      <c r="F657" s="70">
        <v>0</v>
      </c>
      <c r="G657" s="67">
        <v>74999</v>
      </c>
      <c r="H657" s="70">
        <v>0.94230503448882397</v>
      </c>
      <c r="I657" s="69">
        <v>0</v>
      </c>
      <c r="J657" s="69">
        <v>0</v>
      </c>
      <c r="K657" s="69">
        <v>0</v>
      </c>
      <c r="L657" s="69">
        <v>0</v>
      </c>
      <c r="M657" s="69">
        <v>0</v>
      </c>
      <c r="N657" s="69">
        <v>0</v>
      </c>
      <c r="O657" s="69">
        <v>0</v>
      </c>
      <c r="P657" s="69">
        <v>0</v>
      </c>
      <c r="Q657" s="69">
        <v>0</v>
      </c>
      <c r="R657" s="69">
        <v>63.414999999999999</v>
      </c>
      <c r="S657" s="69">
        <v>444.27599999999802</v>
      </c>
      <c r="T657" s="69">
        <v>862.34800000000598</v>
      </c>
      <c r="U657" s="69">
        <v>31992.87</v>
      </c>
      <c r="V657" s="69">
        <v>33.166470203917498</v>
      </c>
      <c r="W657" s="69">
        <v>315.45015520189298</v>
      </c>
    </row>
    <row r="658" spans="2:23">
      <c r="B658" s="67">
        <v>656</v>
      </c>
      <c r="C658" s="67" t="s">
        <v>978</v>
      </c>
      <c r="D658" s="67" t="s">
        <v>1615</v>
      </c>
      <c r="E658" s="67">
        <v>0</v>
      </c>
      <c r="F658" s="70">
        <v>0</v>
      </c>
      <c r="G658" s="67">
        <v>74337</v>
      </c>
      <c r="H658" s="70">
        <v>0.93398751115075795</v>
      </c>
      <c r="I658" s="69">
        <v>0</v>
      </c>
      <c r="J658" s="69">
        <v>0</v>
      </c>
      <c r="K658" s="69">
        <v>0</v>
      </c>
      <c r="L658" s="69">
        <v>0</v>
      </c>
      <c r="M658" s="69">
        <v>0</v>
      </c>
      <c r="N658" s="69">
        <v>0</v>
      </c>
      <c r="O658" s="69">
        <v>0</v>
      </c>
      <c r="P658" s="69">
        <v>0</v>
      </c>
      <c r="Q658" s="69">
        <v>0</v>
      </c>
      <c r="R658" s="69">
        <v>101.26</v>
      </c>
      <c r="S658" s="69">
        <v>502.02999999999901</v>
      </c>
      <c r="T658" s="69">
        <v>930.29600000000801</v>
      </c>
      <c r="U658" s="69">
        <v>31992.87</v>
      </c>
      <c r="V658" s="69">
        <v>36.944487316405102</v>
      </c>
      <c r="W658" s="69">
        <v>326.33834337107999</v>
      </c>
    </row>
    <row r="659" spans="2:23">
      <c r="B659" s="67">
        <v>657</v>
      </c>
      <c r="C659" s="67" t="s">
        <v>979</v>
      </c>
      <c r="D659" s="67" t="s">
        <v>1615</v>
      </c>
      <c r="E659" s="67">
        <v>0</v>
      </c>
      <c r="F659" s="70">
        <v>0</v>
      </c>
      <c r="G659" s="67">
        <v>73371</v>
      </c>
      <c r="H659" s="70">
        <v>0.92185046047920005</v>
      </c>
      <c r="I659" s="69">
        <v>0</v>
      </c>
      <c r="J659" s="69">
        <v>0</v>
      </c>
      <c r="K659" s="69">
        <v>0</v>
      </c>
      <c r="L659" s="69">
        <v>0</v>
      </c>
      <c r="M659" s="69">
        <v>0</v>
      </c>
      <c r="N659" s="69">
        <v>0</v>
      </c>
      <c r="O659" s="69">
        <v>0</v>
      </c>
      <c r="P659" s="69">
        <v>0</v>
      </c>
      <c r="Q659" s="69">
        <v>0</v>
      </c>
      <c r="R659" s="69">
        <v>150.19</v>
      </c>
      <c r="S659" s="69">
        <v>573.56799999999896</v>
      </c>
      <c r="T659" s="69">
        <v>1023.37600000001</v>
      </c>
      <c r="U659" s="69">
        <v>31992.87</v>
      </c>
      <c r="V659" s="69">
        <v>42.719913432423297</v>
      </c>
      <c r="W659" s="69">
        <v>346.30493661816001</v>
      </c>
    </row>
    <row r="660" spans="2:23">
      <c r="B660" s="67">
        <v>658</v>
      </c>
      <c r="C660" s="67" t="s">
        <v>980</v>
      </c>
      <c r="D660" s="67" t="s">
        <v>1615</v>
      </c>
      <c r="E660" s="67">
        <v>0</v>
      </c>
      <c r="F660" s="70">
        <v>0</v>
      </c>
      <c r="G660" s="67">
        <v>71918</v>
      </c>
      <c r="H660" s="70">
        <v>0.90359462753326403</v>
      </c>
      <c r="I660" s="69">
        <v>0</v>
      </c>
      <c r="J660" s="69">
        <v>0</v>
      </c>
      <c r="K660" s="69">
        <v>0</v>
      </c>
      <c r="L660" s="69">
        <v>0</v>
      </c>
      <c r="M660" s="69">
        <v>0</v>
      </c>
      <c r="N660" s="69">
        <v>0</v>
      </c>
      <c r="O660" s="69">
        <v>0</v>
      </c>
      <c r="P660" s="69">
        <v>0</v>
      </c>
      <c r="Q660" s="69">
        <v>0</v>
      </c>
      <c r="R660" s="69">
        <v>219.98500000000001</v>
      </c>
      <c r="S660" s="69">
        <v>646.64999999999895</v>
      </c>
      <c r="T660" s="69">
        <v>1101.171</v>
      </c>
      <c r="U660" s="69">
        <v>31992.87</v>
      </c>
      <c r="V660" s="69">
        <v>49.963834855699801</v>
      </c>
      <c r="W660" s="69">
        <v>369.15735948580902</v>
      </c>
    </row>
    <row r="661" spans="2:23">
      <c r="B661" s="67">
        <v>659</v>
      </c>
      <c r="C661" s="67" t="s">
        <v>981</v>
      </c>
      <c r="D661" s="67" t="s">
        <v>1615</v>
      </c>
      <c r="E661" s="67">
        <v>0</v>
      </c>
      <c r="F661" s="70">
        <v>0</v>
      </c>
      <c r="G661" s="67">
        <v>71550</v>
      </c>
      <c r="H661" s="70">
        <v>0.89897098918219398</v>
      </c>
      <c r="I661" s="69">
        <v>0</v>
      </c>
      <c r="J661" s="69">
        <v>0</v>
      </c>
      <c r="K661" s="69">
        <v>0</v>
      </c>
      <c r="L661" s="69">
        <v>0</v>
      </c>
      <c r="M661" s="69">
        <v>0</v>
      </c>
      <c r="N661" s="69">
        <v>0</v>
      </c>
      <c r="O661" s="69">
        <v>0</v>
      </c>
      <c r="P661" s="69">
        <v>0</v>
      </c>
      <c r="Q661" s="69">
        <v>15.4</v>
      </c>
      <c r="R661" s="69">
        <v>235.095</v>
      </c>
      <c r="S661" s="69">
        <v>656.54399999999805</v>
      </c>
      <c r="T661" s="69">
        <v>1108.7730000000099</v>
      </c>
      <c r="U661" s="69">
        <v>31992.87</v>
      </c>
      <c r="V661" s="69">
        <v>51.180508600218602</v>
      </c>
      <c r="W661" s="69">
        <v>370.031585816671</v>
      </c>
    </row>
    <row r="662" spans="2:23">
      <c r="B662" s="67">
        <v>660</v>
      </c>
      <c r="C662" s="67" t="s">
        <v>982</v>
      </c>
      <c r="D662" s="67" t="s">
        <v>1615</v>
      </c>
      <c r="E662" s="67">
        <v>0</v>
      </c>
      <c r="F662" s="70">
        <v>0</v>
      </c>
      <c r="G662" s="67">
        <v>68670</v>
      </c>
      <c r="H662" s="70">
        <v>0.86278599339121298</v>
      </c>
      <c r="I662" s="69">
        <v>0</v>
      </c>
      <c r="J662" s="69">
        <v>0</v>
      </c>
      <c r="K662" s="69">
        <v>0</v>
      </c>
      <c r="L662" s="69">
        <v>0</v>
      </c>
      <c r="M662" s="69">
        <v>0</v>
      </c>
      <c r="N662" s="69">
        <v>0</v>
      </c>
      <c r="O662" s="69">
        <v>0</v>
      </c>
      <c r="P662" s="69">
        <v>0</v>
      </c>
      <c r="Q662" s="69">
        <v>24</v>
      </c>
      <c r="R662" s="69">
        <v>130</v>
      </c>
      <c r="S662" s="69">
        <v>1052.0319999999999</v>
      </c>
      <c r="T662" s="69">
        <v>2892.9949999999999</v>
      </c>
      <c r="U662" s="69">
        <v>32901.85</v>
      </c>
      <c r="V662" s="69">
        <v>96.927589928509505</v>
      </c>
      <c r="W662" s="69">
        <v>759.64576867988001</v>
      </c>
    </row>
    <row r="663" spans="2:23">
      <c r="B663" s="67">
        <v>661</v>
      </c>
      <c r="C663" s="67" t="s">
        <v>983</v>
      </c>
      <c r="D663" s="67" t="s">
        <v>1615</v>
      </c>
      <c r="E663" s="67">
        <v>0</v>
      </c>
      <c r="F663" s="70">
        <v>0</v>
      </c>
      <c r="G663" s="67">
        <v>67588</v>
      </c>
      <c r="H663" s="70">
        <v>0.84919149150029505</v>
      </c>
      <c r="I663" s="69">
        <v>0</v>
      </c>
      <c r="J663" s="69">
        <v>0</v>
      </c>
      <c r="K663" s="69">
        <v>0</v>
      </c>
      <c r="L663" s="69">
        <v>0</v>
      </c>
      <c r="M663" s="69">
        <v>0</v>
      </c>
      <c r="N663" s="69">
        <v>0</v>
      </c>
      <c r="O663" s="69">
        <v>0</v>
      </c>
      <c r="P663" s="69">
        <v>0</v>
      </c>
      <c r="Q663" s="69">
        <v>28.2</v>
      </c>
      <c r="R663" s="69">
        <v>147.38499999999999</v>
      </c>
      <c r="S663" s="69">
        <v>1090.32</v>
      </c>
      <c r="T663" s="69">
        <v>2932.12500000001</v>
      </c>
      <c r="U663" s="69">
        <v>32901.85</v>
      </c>
      <c r="V663" s="69">
        <v>99.9373103742886</v>
      </c>
      <c r="W663" s="69">
        <v>773.89803345248299</v>
      </c>
    </row>
    <row r="664" spans="2:23">
      <c r="B664" s="67">
        <v>662</v>
      </c>
      <c r="C664" s="67" t="s">
        <v>984</v>
      </c>
      <c r="D664" s="67" t="s">
        <v>1615</v>
      </c>
      <c r="E664" s="67">
        <v>0</v>
      </c>
      <c r="F664" s="70">
        <v>0</v>
      </c>
      <c r="G664" s="67">
        <v>65747</v>
      </c>
      <c r="H664" s="70">
        <v>0.82606073551029602</v>
      </c>
      <c r="I664" s="69">
        <v>0</v>
      </c>
      <c r="J664" s="69">
        <v>0</v>
      </c>
      <c r="K664" s="69">
        <v>0</v>
      </c>
      <c r="L664" s="69">
        <v>0</v>
      </c>
      <c r="M664" s="69">
        <v>0</v>
      </c>
      <c r="N664" s="69">
        <v>0</v>
      </c>
      <c r="O664" s="69">
        <v>0</v>
      </c>
      <c r="P664" s="69">
        <v>0</v>
      </c>
      <c r="Q664" s="69">
        <v>37</v>
      </c>
      <c r="R664" s="69">
        <v>181.495</v>
      </c>
      <c r="S664" s="69">
        <v>1159.1300000000001</v>
      </c>
      <c r="T664" s="69">
        <v>2991.1030000000001</v>
      </c>
      <c r="U664" s="69">
        <v>32901.85</v>
      </c>
      <c r="V664" s="69">
        <v>104.604384164039</v>
      </c>
      <c r="W664" s="69">
        <v>788.04858028577405</v>
      </c>
    </row>
    <row r="665" spans="2:23">
      <c r="B665" s="67">
        <v>663</v>
      </c>
      <c r="C665" s="67" t="s">
        <v>985</v>
      </c>
      <c r="D665" s="67" t="s">
        <v>1615</v>
      </c>
      <c r="E665" s="67">
        <v>0</v>
      </c>
      <c r="F665" s="70">
        <v>0</v>
      </c>
      <c r="G665" s="67">
        <v>63325</v>
      </c>
      <c r="H665" s="70">
        <v>0.79563015918885305</v>
      </c>
      <c r="I665" s="69">
        <v>0</v>
      </c>
      <c r="J665" s="69">
        <v>0</v>
      </c>
      <c r="K665" s="69">
        <v>0</v>
      </c>
      <c r="L665" s="69">
        <v>0</v>
      </c>
      <c r="M665" s="69">
        <v>0</v>
      </c>
      <c r="N665" s="69">
        <v>0</v>
      </c>
      <c r="O665" s="69">
        <v>0</v>
      </c>
      <c r="P665" s="69">
        <v>0</v>
      </c>
      <c r="Q665" s="69">
        <v>52</v>
      </c>
      <c r="R665" s="69">
        <v>228.35</v>
      </c>
      <c r="S665" s="69">
        <v>1320.5719999999901</v>
      </c>
      <c r="T665" s="69">
        <v>3214.7940000000199</v>
      </c>
      <c r="U665" s="69">
        <v>32901.85</v>
      </c>
      <c r="V665" s="69">
        <v>116.22900089206099</v>
      </c>
      <c r="W665" s="69">
        <v>851.74147144659298</v>
      </c>
    </row>
    <row r="666" spans="2:23">
      <c r="B666" s="67">
        <v>664</v>
      </c>
      <c r="C666" s="67" t="s">
        <v>986</v>
      </c>
      <c r="D666" s="67" t="s">
        <v>1615</v>
      </c>
      <c r="E666" s="67">
        <v>0</v>
      </c>
      <c r="F666" s="70">
        <v>0</v>
      </c>
      <c r="G666" s="67">
        <v>62461</v>
      </c>
      <c r="H666" s="70">
        <v>0.78477466045155897</v>
      </c>
      <c r="I666" s="69">
        <v>0</v>
      </c>
      <c r="J666" s="69">
        <v>0</v>
      </c>
      <c r="K666" s="69">
        <v>0</v>
      </c>
      <c r="L666" s="69">
        <v>0</v>
      </c>
      <c r="M666" s="69">
        <v>0</v>
      </c>
      <c r="N666" s="69">
        <v>0</v>
      </c>
      <c r="O666" s="69">
        <v>0</v>
      </c>
      <c r="P666" s="69">
        <v>0</v>
      </c>
      <c r="Q666" s="69">
        <v>58.64</v>
      </c>
      <c r="R666" s="69">
        <v>246.495</v>
      </c>
      <c r="S666" s="69">
        <v>1375.954</v>
      </c>
      <c r="T666" s="69">
        <v>3367.93100000002</v>
      </c>
      <c r="U666" s="69">
        <v>44258.17</v>
      </c>
      <c r="V666" s="69">
        <v>121.301311454813</v>
      </c>
      <c r="W666" s="69">
        <v>884.944534981576</v>
      </c>
    </row>
    <row r="667" spans="2:23">
      <c r="B667" s="67">
        <v>665</v>
      </c>
      <c r="C667" s="67" t="s">
        <v>987</v>
      </c>
      <c r="D667" s="67" t="s">
        <v>1615</v>
      </c>
      <c r="E667" s="67">
        <v>0</v>
      </c>
      <c r="F667" s="70">
        <v>0</v>
      </c>
      <c r="G667" s="67">
        <v>78833</v>
      </c>
      <c r="H667" s="70">
        <v>0.99047631013556803</v>
      </c>
      <c r="I667" s="69">
        <v>0</v>
      </c>
      <c r="J667" s="69">
        <v>0</v>
      </c>
      <c r="K667" s="69">
        <v>0</v>
      </c>
      <c r="L667" s="69">
        <v>0</v>
      </c>
      <c r="M667" s="69">
        <v>0</v>
      </c>
      <c r="N667" s="69">
        <v>0</v>
      </c>
      <c r="O667" s="69">
        <v>0</v>
      </c>
      <c r="P667" s="69">
        <v>0</v>
      </c>
      <c r="Q667" s="69">
        <v>0</v>
      </c>
      <c r="R667" s="69">
        <v>0</v>
      </c>
      <c r="S667" s="69">
        <v>0</v>
      </c>
      <c r="T667" s="69">
        <v>0</v>
      </c>
      <c r="U667" s="69">
        <v>233307.07</v>
      </c>
      <c r="V667" s="69">
        <v>111.519672073476</v>
      </c>
      <c r="W667" s="69">
        <v>2009.0163595787001</v>
      </c>
    </row>
    <row r="668" spans="2:23">
      <c r="B668" s="67">
        <v>666</v>
      </c>
      <c r="C668" s="67" t="s">
        <v>988</v>
      </c>
      <c r="D668" s="67" t="s">
        <v>1615</v>
      </c>
      <c r="E668" s="67">
        <v>0</v>
      </c>
      <c r="F668" s="70">
        <v>0</v>
      </c>
      <c r="G668" s="67">
        <v>78798</v>
      </c>
      <c r="H668" s="70">
        <v>0.99003656192283096</v>
      </c>
      <c r="I668" s="69">
        <v>0</v>
      </c>
      <c r="J668" s="69">
        <v>0</v>
      </c>
      <c r="K668" s="69">
        <v>0</v>
      </c>
      <c r="L668" s="69">
        <v>0</v>
      </c>
      <c r="M668" s="69">
        <v>0</v>
      </c>
      <c r="N668" s="69">
        <v>0</v>
      </c>
      <c r="O668" s="69">
        <v>0</v>
      </c>
      <c r="P668" s="69">
        <v>0</v>
      </c>
      <c r="Q668" s="69">
        <v>0</v>
      </c>
      <c r="R668" s="69">
        <v>0</v>
      </c>
      <c r="S668" s="69">
        <v>0</v>
      </c>
      <c r="T668" s="69">
        <v>0</v>
      </c>
      <c r="U668" s="69">
        <v>233307.07</v>
      </c>
      <c r="V668" s="69">
        <v>118.434072696662</v>
      </c>
      <c r="W668" s="69">
        <v>2138.700169621</v>
      </c>
    </row>
    <row r="669" spans="2:23">
      <c r="B669" s="67">
        <v>667</v>
      </c>
      <c r="C669" s="67" t="s">
        <v>989</v>
      </c>
      <c r="D669" s="67" t="s">
        <v>1615</v>
      </c>
      <c r="E669" s="67">
        <v>0</v>
      </c>
      <c r="F669" s="70">
        <v>0</v>
      </c>
      <c r="G669" s="67">
        <v>78745</v>
      </c>
      <c r="H669" s="70">
        <v>0.98937065748639896</v>
      </c>
      <c r="I669" s="69">
        <v>0</v>
      </c>
      <c r="J669" s="69">
        <v>0</v>
      </c>
      <c r="K669" s="69">
        <v>0</v>
      </c>
      <c r="L669" s="69">
        <v>0</v>
      </c>
      <c r="M669" s="69">
        <v>0</v>
      </c>
      <c r="N669" s="69">
        <v>0</v>
      </c>
      <c r="O669" s="69">
        <v>0</v>
      </c>
      <c r="P669" s="69">
        <v>0</v>
      </c>
      <c r="Q669" s="69">
        <v>0</v>
      </c>
      <c r="R669" s="69">
        <v>0</v>
      </c>
      <c r="S669" s="69">
        <v>0</v>
      </c>
      <c r="T669" s="69">
        <v>2088.3290000001898</v>
      </c>
      <c r="U669" s="69">
        <v>233307.07</v>
      </c>
      <c r="V669" s="69">
        <v>124.738882034401</v>
      </c>
      <c r="W669" s="69">
        <v>2163.0274759178301</v>
      </c>
    </row>
    <row r="670" spans="2:23">
      <c r="B670" s="67">
        <v>668</v>
      </c>
      <c r="C670" s="67" t="s">
        <v>990</v>
      </c>
      <c r="D670" s="67" t="s">
        <v>1615</v>
      </c>
      <c r="E670" s="67">
        <v>0</v>
      </c>
      <c r="F670" s="70">
        <v>0</v>
      </c>
      <c r="G670" s="67">
        <v>78659</v>
      </c>
      <c r="H670" s="70">
        <v>0.98829013330653004</v>
      </c>
      <c r="I670" s="69">
        <v>0</v>
      </c>
      <c r="J670" s="69">
        <v>0</v>
      </c>
      <c r="K670" s="69">
        <v>0</v>
      </c>
      <c r="L670" s="69">
        <v>0</v>
      </c>
      <c r="M670" s="69">
        <v>0</v>
      </c>
      <c r="N670" s="69">
        <v>0</v>
      </c>
      <c r="O670" s="69">
        <v>0</v>
      </c>
      <c r="P670" s="69">
        <v>0</v>
      </c>
      <c r="Q670" s="69">
        <v>0</v>
      </c>
      <c r="R670" s="69">
        <v>0</v>
      </c>
      <c r="S670" s="69">
        <v>0</v>
      </c>
      <c r="T670" s="69">
        <v>3185.3830000000598</v>
      </c>
      <c r="U670" s="69">
        <v>233307.07</v>
      </c>
      <c r="V670" s="69">
        <v>134.95066075310001</v>
      </c>
      <c r="W670" s="69">
        <v>2248.96142099903</v>
      </c>
    </row>
    <row r="671" spans="2:23">
      <c r="B671" s="67">
        <v>669</v>
      </c>
      <c r="C671" s="67" t="s">
        <v>991</v>
      </c>
      <c r="D671" s="67" t="s">
        <v>1615</v>
      </c>
      <c r="E671" s="67">
        <v>0</v>
      </c>
      <c r="F671" s="70">
        <v>0</v>
      </c>
      <c r="G671" s="67">
        <v>78574</v>
      </c>
      <c r="H671" s="70">
        <v>0.98722217336131002</v>
      </c>
      <c r="I671" s="69">
        <v>0</v>
      </c>
      <c r="J671" s="69">
        <v>0</v>
      </c>
      <c r="K671" s="69">
        <v>0</v>
      </c>
      <c r="L671" s="69">
        <v>0</v>
      </c>
      <c r="M671" s="69">
        <v>0</v>
      </c>
      <c r="N671" s="69">
        <v>0</v>
      </c>
      <c r="O671" s="69">
        <v>0</v>
      </c>
      <c r="P671" s="69">
        <v>0</v>
      </c>
      <c r="Q671" s="69">
        <v>0</v>
      </c>
      <c r="R671" s="69">
        <v>0</v>
      </c>
      <c r="S671" s="69">
        <v>0</v>
      </c>
      <c r="T671" s="69">
        <v>3593.9470000001802</v>
      </c>
      <c r="U671" s="69">
        <v>233307.07</v>
      </c>
      <c r="V671" s="69">
        <v>140.67732432058901</v>
      </c>
      <c r="W671" s="69">
        <v>2268.4956950657502</v>
      </c>
    </row>
    <row r="672" spans="2:23">
      <c r="B672" s="67">
        <v>670</v>
      </c>
      <c r="C672" s="67" t="s">
        <v>992</v>
      </c>
      <c r="D672" s="67" t="s">
        <v>1615</v>
      </c>
      <c r="E672" s="67">
        <v>0</v>
      </c>
      <c r="F672" s="70">
        <v>0</v>
      </c>
      <c r="G672" s="67">
        <v>75200</v>
      </c>
      <c r="H672" s="70">
        <v>0.94483044565340302</v>
      </c>
      <c r="I672" s="69">
        <v>0</v>
      </c>
      <c r="J672" s="69">
        <v>0</v>
      </c>
      <c r="K672" s="69">
        <v>0</v>
      </c>
      <c r="L672" s="69">
        <v>0</v>
      </c>
      <c r="M672" s="69">
        <v>0</v>
      </c>
      <c r="N672" s="69">
        <v>0</v>
      </c>
      <c r="O672" s="69">
        <v>0</v>
      </c>
      <c r="P672" s="69">
        <v>0</v>
      </c>
      <c r="Q672" s="69">
        <v>0</v>
      </c>
      <c r="R672" s="69">
        <v>1622.28</v>
      </c>
      <c r="S672" s="69">
        <v>5431.7339999999904</v>
      </c>
      <c r="T672" s="69">
        <v>8000.7650000000303</v>
      </c>
      <c r="U672" s="69">
        <v>230400.03</v>
      </c>
      <c r="V672" s="69">
        <v>328.060198389265</v>
      </c>
      <c r="W672" s="69">
        <v>2362.3771769769301</v>
      </c>
    </row>
    <row r="673" spans="2:23">
      <c r="B673" s="67">
        <v>671</v>
      </c>
      <c r="C673" s="67" t="s">
        <v>993</v>
      </c>
      <c r="D673" s="67" t="s">
        <v>1615</v>
      </c>
      <c r="E673" s="67">
        <v>0</v>
      </c>
      <c r="F673" s="70">
        <v>0</v>
      </c>
      <c r="G673" s="67">
        <v>75153</v>
      </c>
      <c r="H673" s="70">
        <v>0.94423992662487</v>
      </c>
      <c r="I673" s="69">
        <v>0</v>
      </c>
      <c r="J673" s="69">
        <v>0</v>
      </c>
      <c r="K673" s="69">
        <v>0</v>
      </c>
      <c r="L673" s="69">
        <v>0</v>
      </c>
      <c r="M673" s="69">
        <v>0</v>
      </c>
      <c r="N673" s="69">
        <v>0</v>
      </c>
      <c r="O673" s="69">
        <v>0</v>
      </c>
      <c r="P673" s="69">
        <v>0</v>
      </c>
      <c r="Q673" s="69">
        <v>0</v>
      </c>
      <c r="R673" s="69">
        <v>1785.15</v>
      </c>
      <c r="S673" s="69">
        <v>5510.2640000000001</v>
      </c>
      <c r="T673" s="69">
        <v>8133.2129999999997</v>
      </c>
      <c r="U673" s="69">
        <v>230400.03</v>
      </c>
      <c r="V673" s="69">
        <v>334.841979243884</v>
      </c>
      <c r="W673" s="69">
        <v>2388.0092835423802</v>
      </c>
    </row>
    <row r="674" spans="2:23">
      <c r="B674" s="67">
        <v>672</v>
      </c>
      <c r="C674" s="67" t="s">
        <v>994</v>
      </c>
      <c r="D674" s="67" t="s">
        <v>1615</v>
      </c>
      <c r="E674" s="67">
        <v>0</v>
      </c>
      <c r="F674" s="70">
        <v>0</v>
      </c>
      <c r="G674" s="67">
        <v>75077</v>
      </c>
      <c r="H674" s="70">
        <v>0.943285044791497</v>
      </c>
      <c r="I674" s="69">
        <v>0</v>
      </c>
      <c r="J674" s="69">
        <v>0</v>
      </c>
      <c r="K674" s="69">
        <v>0</v>
      </c>
      <c r="L674" s="69">
        <v>0</v>
      </c>
      <c r="M674" s="69">
        <v>0</v>
      </c>
      <c r="N674" s="69">
        <v>0</v>
      </c>
      <c r="O674" s="69">
        <v>0</v>
      </c>
      <c r="P674" s="69">
        <v>0</v>
      </c>
      <c r="Q674" s="69">
        <v>0</v>
      </c>
      <c r="R674" s="69">
        <v>1979.96</v>
      </c>
      <c r="S674" s="69">
        <v>5626.3739999999798</v>
      </c>
      <c r="T674" s="69">
        <v>8301.1670000000704</v>
      </c>
      <c r="U674" s="69">
        <v>230400.03</v>
      </c>
      <c r="V674" s="69">
        <v>344.87179454963501</v>
      </c>
      <c r="W674" s="69">
        <v>2447.2675257122401</v>
      </c>
    </row>
    <row r="675" spans="2:23">
      <c r="B675" s="67">
        <v>673</v>
      </c>
      <c r="C675" s="67" t="s">
        <v>995</v>
      </c>
      <c r="D675" s="67" t="s">
        <v>1615</v>
      </c>
      <c r="E675" s="67">
        <v>0</v>
      </c>
      <c r="F675" s="70">
        <v>0</v>
      </c>
      <c r="G675" s="67">
        <v>74989</v>
      </c>
      <c r="H675" s="70">
        <v>0.94217939214232804</v>
      </c>
      <c r="I675" s="69">
        <v>0</v>
      </c>
      <c r="J675" s="69">
        <v>0</v>
      </c>
      <c r="K675" s="69">
        <v>0</v>
      </c>
      <c r="L675" s="69">
        <v>0</v>
      </c>
      <c r="M675" s="69">
        <v>0</v>
      </c>
      <c r="N675" s="69">
        <v>0</v>
      </c>
      <c r="O675" s="69">
        <v>0</v>
      </c>
      <c r="P675" s="69">
        <v>0</v>
      </c>
      <c r="Q675" s="69">
        <v>0</v>
      </c>
      <c r="R675" s="69">
        <v>2098.665</v>
      </c>
      <c r="S675" s="69">
        <v>5741.8119999999899</v>
      </c>
      <c r="T675" s="69">
        <v>8480.8660000001</v>
      </c>
      <c r="U675" s="69">
        <v>230400.03</v>
      </c>
      <c r="V675" s="69">
        <v>354.45455076578997</v>
      </c>
      <c r="W675" s="69">
        <v>2487.2073591615099</v>
      </c>
    </row>
    <row r="676" spans="2:23">
      <c r="B676" s="67">
        <v>674</v>
      </c>
      <c r="C676" s="67" t="s">
        <v>996</v>
      </c>
      <c r="D676" s="67" t="s">
        <v>1615</v>
      </c>
      <c r="E676" s="67">
        <v>0</v>
      </c>
      <c r="F676" s="70">
        <v>0</v>
      </c>
      <c r="G676" s="67">
        <v>74792</v>
      </c>
      <c r="H676" s="70">
        <v>0.93970423791634705</v>
      </c>
      <c r="I676" s="69">
        <v>0</v>
      </c>
      <c r="J676" s="69">
        <v>0</v>
      </c>
      <c r="K676" s="69">
        <v>0</v>
      </c>
      <c r="L676" s="69">
        <v>0</v>
      </c>
      <c r="M676" s="69">
        <v>0</v>
      </c>
      <c r="N676" s="69">
        <v>0</v>
      </c>
      <c r="O676" s="69">
        <v>0</v>
      </c>
      <c r="P676" s="69">
        <v>0</v>
      </c>
      <c r="Q676" s="69">
        <v>0</v>
      </c>
      <c r="R676" s="69">
        <v>2219.38</v>
      </c>
      <c r="S676" s="69">
        <v>5837.4440000000004</v>
      </c>
      <c r="T676" s="69">
        <v>8567.1720000000605</v>
      </c>
      <c r="U676" s="69">
        <v>230400.03</v>
      </c>
      <c r="V676" s="69">
        <v>364.96837594702902</v>
      </c>
      <c r="W676" s="69">
        <v>2526.5810961513398</v>
      </c>
    </row>
    <row r="677" spans="2:23">
      <c r="B677" s="67">
        <v>675</v>
      </c>
      <c r="C677" s="67" t="s">
        <v>997</v>
      </c>
      <c r="D677" s="67" t="s">
        <v>1615</v>
      </c>
      <c r="E677" s="67">
        <v>0</v>
      </c>
      <c r="F677" s="70">
        <v>0</v>
      </c>
      <c r="G677" s="67">
        <v>79583</v>
      </c>
      <c r="H677" s="70">
        <v>0.99989948612280299</v>
      </c>
      <c r="I677" s="69">
        <v>0</v>
      </c>
      <c r="J677" s="69">
        <v>0</v>
      </c>
      <c r="K677" s="69">
        <v>0</v>
      </c>
      <c r="L677" s="69">
        <v>0</v>
      </c>
      <c r="M677" s="69">
        <v>0</v>
      </c>
      <c r="N677" s="69">
        <v>0</v>
      </c>
      <c r="O677" s="69">
        <v>0</v>
      </c>
      <c r="P677" s="69">
        <v>0</v>
      </c>
      <c r="Q677" s="69">
        <v>0</v>
      </c>
      <c r="R677" s="69">
        <v>0</v>
      </c>
      <c r="S677" s="69">
        <v>0</v>
      </c>
      <c r="T677" s="69">
        <v>0</v>
      </c>
      <c r="U677" s="69">
        <v>32781.839999999997</v>
      </c>
      <c r="V677" s="69">
        <v>1.3353940772197901</v>
      </c>
      <c r="W677" s="69">
        <v>160.597007584431</v>
      </c>
    </row>
    <row r="678" spans="2:23">
      <c r="B678" s="67">
        <v>676</v>
      </c>
      <c r="C678" s="67" t="s">
        <v>998</v>
      </c>
      <c r="D678" s="67" t="s">
        <v>1615</v>
      </c>
      <c r="E678" s="67">
        <v>0</v>
      </c>
      <c r="F678" s="70">
        <v>0</v>
      </c>
      <c r="G678" s="67">
        <v>79582</v>
      </c>
      <c r="H678" s="70">
        <v>0.99988692188815298</v>
      </c>
      <c r="I678" s="69">
        <v>0</v>
      </c>
      <c r="J678" s="69">
        <v>0</v>
      </c>
      <c r="K678" s="69">
        <v>0</v>
      </c>
      <c r="L678" s="69">
        <v>0</v>
      </c>
      <c r="M678" s="69">
        <v>0</v>
      </c>
      <c r="N678" s="69">
        <v>0</v>
      </c>
      <c r="O678" s="69">
        <v>0</v>
      </c>
      <c r="P678" s="69">
        <v>0</v>
      </c>
      <c r="Q678" s="69">
        <v>0</v>
      </c>
      <c r="R678" s="69">
        <v>0</v>
      </c>
      <c r="S678" s="69">
        <v>0</v>
      </c>
      <c r="T678" s="69">
        <v>0</v>
      </c>
      <c r="U678" s="69">
        <v>32781.839999999997</v>
      </c>
      <c r="V678" s="69">
        <v>1.6494749406339899</v>
      </c>
      <c r="W678" s="69">
        <v>182.57750545500599</v>
      </c>
    </row>
    <row r="679" spans="2:23">
      <c r="B679" s="67">
        <v>677</v>
      </c>
      <c r="C679" s="67" t="s">
        <v>999</v>
      </c>
      <c r="D679" s="67" t="s">
        <v>1615</v>
      </c>
      <c r="E679" s="67">
        <v>0</v>
      </c>
      <c r="F679" s="70">
        <v>0</v>
      </c>
      <c r="G679" s="67">
        <v>79581</v>
      </c>
      <c r="H679" s="70">
        <v>0.99987435765350396</v>
      </c>
      <c r="I679" s="69">
        <v>0</v>
      </c>
      <c r="J679" s="69">
        <v>0</v>
      </c>
      <c r="K679" s="69">
        <v>0</v>
      </c>
      <c r="L679" s="69">
        <v>0</v>
      </c>
      <c r="M679" s="69">
        <v>0</v>
      </c>
      <c r="N679" s="69">
        <v>0</v>
      </c>
      <c r="O679" s="69">
        <v>0</v>
      </c>
      <c r="P679" s="69">
        <v>0</v>
      </c>
      <c r="Q679" s="69">
        <v>0</v>
      </c>
      <c r="R679" s="69">
        <v>0</v>
      </c>
      <c r="S679" s="69">
        <v>0</v>
      </c>
      <c r="T679" s="69">
        <v>0</v>
      </c>
      <c r="U679" s="69">
        <v>45584.68</v>
      </c>
      <c r="V679" s="69">
        <v>2.5717890213717598</v>
      </c>
      <c r="W679" s="69">
        <v>276.90211666750298</v>
      </c>
    </row>
    <row r="680" spans="2:23">
      <c r="B680" s="67">
        <v>678</v>
      </c>
      <c r="C680" s="67" t="s">
        <v>1000</v>
      </c>
      <c r="D680" s="67" t="s">
        <v>1615</v>
      </c>
      <c r="E680" s="67">
        <v>0</v>
      </c>
      <c r="F680" s="70">
        <v>0</v>
      </c>
      <c r="G680" s="67">
        <v>79580</v>
      </c>
      <c r="H680" s="70">
        <v>0.99986179341885395</v>
      </c>
      <c r="I680" s="69">
        <v>0</v>
      </c>
      <c r="J680" s="69">
        <v>0</v>
      </c>
      <c r="K680" s="69">
        <v>0</v>
      </c>
      <c r="L680" s="69">
        <v>0</v>
      </c>
      <c r="M680" s="69">
        <v>0</v>
      </c>
      <c r="N680" s="69">
        <v>0</v>
      </c>
      <c r="O680" s="69">
        <v>0</v>
      </c>
      <c r="P680" s="69">
        <v>0</v>
      </c>
      <c r="Q680" s="69">
        <v>0</v>
      </c>
      <c r="R680" s="69">
        <v>0</v>
      </c>
      <c r="S680" s="69">
        <v>0</v>
      </c>
      <c r="T680" s="69">
        <v>0</v>
      </c>
      <c r="U680" s="69">
        <v>61638.43</v>
      </c>
      <c r="V680" s="69">
        <v>2.8612617004435199</v>
      </c>
      <c r="W680" s="69">
        <v>314.50572348137302</v>
      </c>
    </row>
    <row r="681" spans="2:23">
      <c r="B681" s="67">
        <v>679</v>
      </c>
      <c r="C681" s="67" t="s">
        <v>1001</v>
      </c>
      <c r="D681" s="67" t="s">
        <v>1615</v>
      </c>
      <c r="E681" s="67">
        <v>0</v>
      </c>
      <c r="F681" s="70">
        <v>0</v>
      </c>
      <c r="G681" s="67">
        <v>79579</v>
      </c>
      <c r="H681" s="70">
        <v>0.99984922918420405</v>
      </c>
      <c r="I681" s="69">
        <v>0</v>
      </c>
      <c r="J681" s="69">
        <v>0</v>
      </c>
      <c r="K681" s="69">
        <v>0</v>
      </c>
      <c r="L681" s="69">
        <v>0</v>
      </c>
      <c r="M681" s="69">
        <v>0</v>
      </c>
      <c r="N681" s="69">
        <v>0</v>
      </c>
      <c r="O681" s="69">
        <v>0</v>
      </c>
      <c r="P681" s="69">
        <v>0</v>
      </c>
      <c r="Q681" s="69">
        <v>0</v>
      </c>
      <c r="R681" s="69">
        <v>0</v>
      </c>
      <c r="S681" s="69">
        <v>0</v>
      </c>
      <c r="T681" s="69">
        <v>0</v>
      </c>
      <c r="U681" s="69">
        <v>61638.43</v>
      </c>
      <c r="V681" s="69">
        <v>3.2076181980374701</v>
      </c>
      <c r="W681" s="69">
        <v>329.33239914065399</v>
      </c>
    </row>
    <row r="682" spans="2:23">
      <c r="B682" s="67">
        <v>680</v>
      </c>
      <c r="C682" s="67" t="s">
        <v>1002</v>
      </c>
      <c r="D682" s="67" t="s">
        <v>1615</v>
      </c>
      <c r="E682" s="67">
        <v>0</v>
      </c>
      <c r="F682" s="70">
        <v>0</v>
      </c>
      <c r="G682" s="67">
        <v>79542</v>
      </c>
      <c r="H682" s="70">
        <v>0.99938435250216695</v>
      </c>
      <c r="I682" s="69">
        <v>0</v>
      </c>
      <c r="J682" s="69">
        <v>0</v>
      </c>
      <c r="K682" s="69">
        <v>0</v>
      </c>
      <c r="L682" s="69">
        <v>0</v>
      </c>
      <c r="M682" s="69">
        <v>0</v>
      </c>
      <c r="N682" s="69">
        <v>0</v>
      </c>
      <c r="O682" s="69">
        <v>0</v>
      </c>
      <c r="P682" s="69">
        <v>0</v>
      </c>
      <c r="Q682" s="69">
        <v>0</v>
      </c>
      <c r="R682" s="69">
        <v>0</v>
      </c>
      <c r="S682" s="69">
        <v>0</v>
      </c>
      <c r="T682" s="69">
        <v>0</v>
      </c>
      <c r="U682" s="69">
        <v>22388.38</v>
      </c>
      <c r="V682" s="69">
        <v>4.1781427548340897</v>
      </c>
      <c r="W682" s="69">
        <v>219.27588500241399</v>
      </c>
    </row>
    <row r="683" spans="2:23">
      <c r="B683" s="67">
        <v>681</v>
      </c>
      <c r="C683" s="67" t="s">
        <v>1003</v>
      </c>
      <c r="D683" s="67" t="s">
        <v>1615</v>
      </c>
      <c r="E683" s="67">
        <v>0</v>
      </c>
      <c r="F683" s="70">
        <v>0</v>
      </c>
      <c r="G683" s="67">
        <v>79541</v>
      </c>
      <c r="H683" s="70">
        <v>0.99937178826751805</v>
      </c>
      <c r="I683" s="69">
        <v>0</v>
      </c>
      <c r="J683" s="69">
        <v>0</v>
      </c>
      <c r="K683" s="69">
        <v>0</v>
      </c>
      <c r="L683" s="69">
        <v>0</v>
      </c>
      <c r="M683" s="69">
        <v>0</v>
      </c>
      <c r="N683" s="69">
        <v>0</v>
      </c>
      <c r="O683" s="69">
        <v>0</v>
      </c>
      <c r="P683" s="69">
        <v>0</v>
      </c>
      <c r="Q683" s="69">
        <v>0</v>
      </c>
      <c r="R683" s="69">
        <v>0</v>
      </c>
      <c r="S683" s="69">
        <v>0</v>
      </c>
      <c r="T683" s="69">
        <v>0</v>
      </c>
      <c r="U683" s="69">
        <v>22388.38</v>
      </c>
      <c r="V683" s="69">
        <v>4.3213152240831203</v>
      </c>
      <c r="W683" s="69">
        <v>222.06714126014299</v>
      </c>
    </row>
    <row r="684" spans="2:23">
      <c r="B684" s="67">
        <v>682</v>
      </c>
      <c r="C684" s="67" t="s">
        <v>1004</v>
      </c>
      <c r="D684" s="67" t="s">
        <v>1615</v>
      </c>
      <c r="E684" s="67">
        <v>0</v>
      </c>
      <c r="F684" s="70">
        <v>0</v>
      </c>
      <c r="G684" s="67">
        <v>79540</v>
      </c>
      <c r="H684" s="70">
        <v>0.99935922403286803</v>
      </c>
      <c r="I684" s="69">
        <v>0</v>
      </c>
      <c r="J684" s="69">
        <v>0</v>
      </c>
      <c r="K684" s="69">
        <v>0</v>
      </c>
      <c r="L684" s="69">
        <v>0</v>
      </c>
      <c r="M684" s="69">
        <v>0</v>
      </c>
      <c r="N684" s="69">
        <v>0</v>
      </c>
      <c r="O684" s="69">
        <v>0</v>
      </c>
      <c r="P684" s="69">
        <v>0</v>
      </c>
      <c r="Q684" s="69">
        <v>0</v>
      </c>
      <c r="R684" s="69">
        <v>0</v>
      </c>
      <c r="S684" s="69">
        <v>0</v>
      </c>
      <c r="T684" s="69">
        <v>0</v>
      </c>
      <c r="U684" s="69">
        <v>22388.38</v>
      </c>
      <c r="V684" s="69">
        <v>4.3748164993529404</v>
      </c>
      <c r="W684" s="69">
        <v>222.62576580594799</v>
      </c>
    </row>
    <row r="685" spans="2:23">
      <c r="B685" s="67">
        <v>683</v>
      </c>
      <c r="C685" s="67" t="s">
        <v>1005</v>
      </c>
      <c r="D685" s="67" t="s">
        <v>1615</v>
      </c>
      <c r="E685" s="67">
        <v>0</v>
      </c>
      <c r="F685" s="70">
        <v>0</v>
      </c>
      <c r="G685" s="67">
        <v>79539</v>
      </c>
      <c r="H685" s="70">
        <v>0.99934665979821802</v>
      </c>
      <c r="I685" s="69">
        <v>0</v>
      </c>
      <c r="J685" s="69">
        <v>0</v>
      </c>
      <c r="K685" s="69">
        <v>0</v>
      </c>
      <c r="L685" s="69">
        <v>0</v>
      </c>
      <c r="M685" s="69">
        <v>0</v>
      </c>
      <c r="N685" s="69">
        <v>0</v>
      </c>
      <c r="O685" s="69">
        <v>0</v>
      </c>
      <c r="P685" s="69">
        <v>0</v>
      </c>
      <c r="Q685" s="69">
        <v>0</v>
      </c>
      <c r="R685" s="69">
        <v>0</v>
      </c>
      <c r="S685" s="69">
        <v>0</v>
      </c>
      <c r="T685" s="69">
        <v>0</v>
      </c>
      <c r="U685" s="69">
        <v>22388.38</v>
      </c>
      <c r="V685" s="69">
        <v>4.60669686271061</v>
      </c>
      <c r="W685" s="69">
        <v>230.37615974218701</v>
      </c>
    </row>
    <row r="686" spans="2:23">
      <c r="B686" s="67">
        <v>684</v>
      </c>
      <c r="C686" s="67" t="s">
        <v>1006</v>
      </c>
      <c r="D686" s="67" t="s">
        <v>1615</v>
      </c>
      <c r="E686" s="67">
        <v>0</v>
      </c>
      <c r="F686" s="70">
        <v>0</v>
      </c>
      <c r="G686" s="67">
        <v>79536</v>
      </c>
      <c r="H686" s="70">
        <v>0.99930896709426897</v>
      </c>
      <c r="I686" s="69">
        <v>0</v>
      </c>
      <c r="J686" s="69">
        <v>0</v>
      </c>
      <c r="K686" s="69">
        <v>0</v>
      </c>
      <c r="L686" s="69">
        <v>0</v>
      </c>
      <c r="M686" s="69">
        <v>0</v>
      </c>
      <c r="N686" s="69">
        <v>0</v>
      </c>
      <c r="O686" s="69">
        <v>0</v>
      </c>
      <c r="P686" s="69">
        <v>0</v>
      </c>
      <c r="Q686" s="69">
        <v>0</v>
      </c>
      <c r="R686" s="69">
        <v>0</v>
      </c>
      <c r="S686" s="69">
        <v>0</v>
      </c>
      <c r="T686" s="69">
        <v>0</v>
      </c>
      <c r="U686" s="69">
        <v>22625.97</v>
      </c>
      <c r="V686" s="69">
        <v>5.0964269829503301</v>
      </c>
      <c r="W686" s="69">
        <v>249.656404762477</v>
      </c>
    </row>
    <row r="687" spans="2:23">
      <c r="B687" s="67">
        <v>685</v>
      </c>
      <c r="C687" s="67" t="s">
        <v>1007</v>
      </c>
      <c r="D687" s="67" t="s">
        <v>1615</v>
      </c>
      <c r="E687" s="67">
        <v>0</v>
      </c>
      <c r="F687" s="70">
        <v>0</v>
      </c>
      <c r="G687" s="67">
        <v>77352</v>
      </c>
      <c r="H687" s="70">
        <v>0.97186867861944204</v>
      </c>
      <c r="I687" s="69">
        <v>0</v>
      </c>
      <c r="J687" s="69">
        <v>0</v>
      </c>
      <c r="K687" s="69">
        <v>0</v>
      </c>
      <c r="L687" s="69">
        <v>0</v>
      </c>
      <c r="M687" s="69">
        <v>0</v>
      </c>
      <c r="N687" s="69">
        <v>0</v>
      </c>
      <c r="O687" s="69">
        <v>0</v>
      </c>
      <c r="P687" s="69">
        <v>0</v>
      </c>
      <c r="Q687" s="69">
        <v>0</v>
      </c>
      <c r="R687" s="69">
        <v>0</v>
      </c>
      <c r="S687" s="69">
        <v>1483.4259999999999</v>
      </c>
      <c r="T687" s="69">
        <v>4720.3810000000803</v>
      </c>
      <c r="U687" s="69">
        <v>160287.44</v>
      </c>
      <c r="V687" s="69">
        <v>156.696695731929</v>
      </c>
      <c r="W687" s="69">
        <v>1813.55706854153</v>
      </c>
    </row>
    <row r="688" spans="2:23">
      <c r="B688" s="67">
        <v>686</v>
      </c>
      <c r="C688" s="67" t="s">
        <v>1008</v>
      </c>
      <c r="D688" s="67" t="s">
        <v>1615</v>
      </c>
      <c r="E688" s="67">
        <v>0</v>
      </c>
      <c r="F688" s="70">
        <v>0</v>
      </c>
      <c r="G688" s="67">
        <v>77202</v>
      </c>
      <c r="H688" s="70">
        <v>0.96998404342199496</v>
      </c>
      <c r="I688" s="69">
        <v>0</v>
      </c>
      <c r="J688" s="69">
        <v>0</v>
      </c>
      <c r="K688" s="69">
        <v>0</v>
      </c>
      <c r="L688" s="69">
        <v>0</v>
      </c>
      <c r="M688" s="69">
        <v>0</v>
      </c>
      <c r="N688" s="69">
        <v>0</v>
      </c>
      <c r="O688" s="69">
        <v>0</v>
      </c>
      <c r="P688" s="69">
        <v>0</v>
      </c>
      <c r="Q688" s="69">
        <v>0</v>
      </c>
      <c r="R688" s="69">
        <v>0</v>
      </c>
      <c r="S688" s="69">
        <v>1780.0360000000001</v>
      </c>
      <c r="T688" s="69">
        <v>5039.0250000000096</v>
      </c>
      <c r="U688" s="69">
        <v>160287.44</v>
      </c>
      <c r="V688" s="69">
        <v>164.99085135254001</v>
      </c>
      <c r="W688" s="69">
        <v>1835.40576686551</v>
      </c>
    </row>
    <row r="689" spans="2:23">
      <c r="B689" s="67">
        <v>687</v>
      </c>
      <c r="C689" s="67" t="s">
        <v>1009</v>
      </c>
      <c r="D689" s="67" t="s">
        <v>1615</v>
      </c>
      <c r="E689" s="67">
        <v>0</v>
      </c>
      <c r="F689" s="70">
        <v>0</v>
      </c>
      <c r="G689" s="67">
        <v>76943</v>
      </c>
      <c r="H689" s="70">
        <v>0.96672990664773695</v>
      </c>
      <c r="I689" s="69">
        <v>0</v>
      </c>
      <c r="J689" s="69">
        <v>0</v>
      </c>
      <c r="K689" s="69">
        <v>0</v>
      </c>
      <c r="L689" s="69">
        <v>0</v>
      </c>
      <c r="M689" s="69">
        <v>0</v>
      </c>
      <c r="N689" s="69">
        <v>0</v>
      </c>
      <c r="O689" s="69">
        <v>0</v>
      </c>
      <c r="P689" s="69">
        <v>0</v>
      </c>
      <c r="Q689" s="69">
        <v>0</v>
      </c>
      <c r="R689" s="69">
        <v>0</v>
      </c>
      <c r="S689" s="69">
        <v>2253.1079999999802</v>
      </c>
      <c r="T689" s="69">
        <v>5495.4460000000599</v>
      </c>
      <c r="U689" s="69">
        <v>160287.44</v>
      </c>
      <c r="V689" s="69">
        <v>178.192347501602</v>
      </c>
      <c r="W689" s="69">
        <v>1864.5414228888401</v>
      </c>
    </row>
    <row r="690" spans="2:23">
      <c r="B690" s="67">
        <v>688</v>
      </c>
      <c r="C690" s="67" t="s">
        <v>1010</v>
      </c>
      <c r="D690" s="67" t="s">
        <v>1615</v>
      </c>
      <c r="E690" s="67">
        <v>0</v>
      </c>
      <c r="F690" s="70">
        <v>0</v>
      </c>
      <c r="G690" s="67">
        <v>76370</v>
      </c>
      <c r="H690" s="70">
        <v>0.95953060019348901</v>
      </c>
      <c r="I690" s="69">
        <v>0</v>
      </c>
      <c r="J690" s="69">
        <v>0</v>
      </c>
      <c r="K690" s="69">
        <v>0</v>
      </c>
      <c r="L690" s="69">
        <v>0</v>
      </c>
      <c r="M690" s="69">
        <v>0</v>
      </c>
      <c r="N690" s="69">
        <v>0</v>
      </c>
      <c r="O690" s="69">
        <v>0</v>
      </c>
      <c r="P690" s="69">
        <v>0</v>
      </c>
      <c r="Q690" s="69">
        <v>0</v>
      </c>
      <c r="R690" s="69">
        <v>0</v>
      </c>
      <c r="S690" s="69">
        <v>2901.6559999999899</v>
      </c>
      <c r="T690" s="69">
        <v>6343.54900000002</v>
      </c>
      <c r="U690" s="69">
        <v>160287.44</v>
      </c>
      <c r="V690" s="69">
        <v>202.75019399178299</v>
      </c>
      <c r="W690" s="69">
        <v>1906.0076520971199</v>
      </c>
    </row>
    <row r="691" spans="2:23">
      <c r="B691" s="67">
        <v>689</v>
      </c>
      <c r="C691" s="67" t="s">
        <v>1011</v>
      </c>
      <c r="D691" s="67" t="s">
        <v>1615</v>
      </c>
      <c r="E691" s="67">
        <v>0</v>
      </c>
      <c r="F691" s="70">
        <v>0</v>
      </c>
      <c r="G691" s="67">
        <v>76024</v>
      </c>
      <c r="H691" s="70">
        <v>0.95518337500471195</v>
      </c>
      <c r="I691" s="69">
        <v>0</v>
      </c>
      <c r="J691" s="69">
        <v>0</v>
      </c>
      <c r="K691" s="69">
        <v>0</v>
      </c>
      <c r="L691" s="69">
        <v>0</v>
      </c>
      <c r="M691" s="69">
        <v>0</v>
      </c>
      <c r="N691" s="69">
        <v>0</v>
      </c>
      <c r="O691" s="69">
        <v>0</v>
      </c>
      <c r="P691" s="69">
        <v>0</v>
      </c>
      <c r="Q691" s="69">
        <v>0</v>
      </c>
      <c r="R691" s="69">
        <v>0</v>
      </c>
      <c r="S691" s="69">
        <v>3158.99799999998</v>
      </c>
      <c r="T691" s="69">
        <v>6553.1590000000597</v>
      </c>
      <c r="U691" s="69">
        <v>160287.44</v>
      </c>
      <c r="V691" s="69">
        <v>215.20514015403799</v>
      </c>
      <c r="W691" s="69">
        <v>1926.2185804078299</v>
      </c>
    </row>
    <row r="692" spans="2:23">
      <c r="B692" s="67">
        <v>690</v>
      </c>
      <c r="C692" s="67" t="s">
        <v>1012</v>
      </c>
      <c r="D692" s="67" t="s">
        <v>1615</v>
      </c>
      <c r="E692" s="67">
        <v>0</v>
      </c>
      <c r="F692" s="70">
        <v>0</v>
      </c>
      <c r="G692" s="67">
        <v>73736</v>
      </c>
      <c r="H692" s="70">
        <v>0.92643640612632105</v>
      </c>
      <c r="I692" s="69">
        <v>0</v>
      </c>
      <c r="J692" s="69">
        <v>0</v>
      </c>
      <c r="K692" s="69">
        <v>0</v>
      </c>
      <c r="L692" s="69">
        <v>0</v>
      </c>
      <c r="M692" s="69">
        <v>0</v>
      </c>
      <c r="N692" s="69">
        <v>0</v>
      </c>
      <c r="O692" s="69">
        <v>0</v>
      </c>
      <c r="P692" s="69">
        <v>0</v>
      </c>
      <c r="Q692" s="69">
        <v>0</v>
      </c>
      <c r="R692" s="69">
        <v>1288.99</v>
      </c>
      <c r="S692" s="69">
        <v>4768.4539999999897</v>
      </c>
      <c r="T692" s="69">
        <v>7273.6800000000603</v>
      </c>
      <c r="U692" s="69">
        <v>129463.94</v>
      </c>
      <c r="V692" s="69">
        <v>291.84486663064899</v>
      </c>
      <c r="W692" s="69">
        <v>1873.0923129837199</v>
      </c>
    </row>
    <row r="693" spans="2:23">
      <c r="B693" s="67">
        <v>691</v>
      </c>
      <c r="C693" s="67" t="s">
        <v>1013</v>
      </c>
      <c r="D693" s="67" t="s">
        <v>1615</v>
      </c>
      <c r="E693" s="67">
        <v>0</v>
      </c>
      <c r="F693" s="70">
        <v>0</v>
      </c>
      <c r="G693" s="67">
        <v>73718</v>
      </c>
      <c r="H693" s="70">
        <v>0.92621024990262701</v>
      </c>
      <c r="I693" s="69">
        <v>0</v>
      </c>
      <c r="J693" s="69">
        <v>0</v>
      </c>
      <c r="K693" s="69">
        <v>0</v>
      </c>
      <c r="L693" s="69">
        <v>0</v>
      </c>
      <c r="M693" s="69">
        <v>0</v>
      </c>
      <c r="N693" s="69">
        <v>0</v>
      </c>
      <c r="O693" s="69">
        <v>0</v>
      </c>
      <c r="P693" s="69">
        <v>0</v>
      </c>
      <c r="Q693" s="69">
        <v>0</v>
      </c>
      <c r="R693" s="69">
        <v>1306.8900000000001</v>
      </c>
      <c r="S693" s="69">
        <v>4783.3339999999898</v>
      </c>
      <c r="T693" s="69">
        <v>7297.3290000000297</v>
      </c>
      <c r="U693" s="69">
        <v>129463.94</v>
      </c>
      <c r="V693" s="69">
        <v>293.19340490758998</v>
      </c>
      <c r="W693" s="69">
        <v>1877.4415608388599</v>
      </c>
    </row>
    <row r="694" spans="2:23">
      <c r="B694" s="67">
        <v>692</v>
      </c>
      <c r="C694" s="67" t="s">
        <v>1014</v>
      </c>
      <c r="D694" s="67" t="s">
        <v>1615</v>
      </c>
      <c r="E694" s="67">
        <v>0</v>
      </c>
      <c r="F694" s="70">
        <v>0</v>
      </c>
      <c r="G694" s="67">
        <v>73677</v>
      </c>
      <c r="H694" s="70">
        <v>0.92569511628199197</v>
      </c>
      <c r="I694" s="69">
        <v>0</v>
      </c>
      <c r="J694" s="69">
        <v>0</v>
      </c>
      <c r="K694" s="69">
        <v>0</v>
      </c>
      <c r="L694" s="69">
        <v>0</v>
      </c>
      <c r="M694" s="69">
        <v>0</v>
      </c>
      <c r="N694" s="69">
        <v>0</v>
      </c>
      <c r="O694" s="69">
        <v>0</v>
      </c>
      <c r="P694" s="69">
        <v>0</v>
      </c>
      <c r="Q694" s="69">
        <v>0</v>
      </c>
      <c r="R694" s="69">
        <v>1354.37</v>
      </c>
      <c r="S694" s="69">
        <v>4824.3119999999999</v>
      </c>
      <c r="T694" s="69">
        <v>7334.7790000000196</v>
      </c>
      <c r="U694" s="69">
        <v>129463.94</v>
      </c>
      <c r="V694" s="69">
        <v>295.57303099596697</v>
      </c>
      <c r="W694" s="69">
        <v>1884.8766964937199</v>
      </c>
    </row>
    <row r="695" spans="2:23">
      <c r="B695" s="67">
        <v>693</v>
      </c>
      <c r="C695" s="67" t="s">
        <v>1015</v>
      </c>
      <c r="D695" s="67" t="s">
        <v>1615</v>
      </c>
      <c r="E695" s="67">
        <v>0</v>
      </c>
      <c r="F695" s="70">
        <v>0</v>
      </c>
      <c r="G695" s="67">
        <v>73642</v>
      </c>
      <c r="H695" s="70">
        <v>0.92525536806925401</v>
      </c>
      <c r="I695" s="69">
        <v>0</v>
      </c>
      <c r="J695" s="69">
        <v>0</v>
      </c>
      <c r="K695" s="69">
        <v>0</v>
      </c>
      <c r="L695" s="69">
        <v>0</v>
      </c>
      <c r="M695" s="69">
        <v>0</v>
      </c>
      <c r="N695" s="69">
        <v>0</v>
      </c>
      <c r="O695" s="69">
        <v>0</v>
      </c>
      <c r="P695" s="69">
        <v>0</v>
      </c>
      <c r="Q695" s="69">
        <v>0</v>
      </c>
      <c r="R695" s="69">
        <v>1393.5050000000001</v>
      </c>
      <c r="S695" s="69">
        <v>4859.7619999999897</v>
      </c>
      <c r="T695" s="69">
        <v>7388.48200000003</v>
      </c>
      <c r="U695" s="69">
        <v>129463.94</v>
      </c>
      <c r="V695" s="69">
        <v>298.45094407659201</v>
      </c>
      <c r="W695" s="69">
        <v>1891.0666597955101</v>
      </c>
    </row>
    <row r="696" spans="2:23">
      <c r="B696" s="67">
        <v>694</v>
      </c>
      <c r="C696" s="67" t="s">
        <v>1016</v>
      </c>
      <c r="D696" s="67" t="s">
        <v>1615</v>
      </c>
      <c r="E696" s="67">
        <v>0</v>
      </c>
      <c r="F696" s="70">
        <v>0</v>
      </c>
      <c r="G696" s="67">
        <v>73620</v>
      </c>
      <c r="H696" s="70">
        <v>0.92497895490696203</v>
      </c>
      <c r="I696" s="69">
        <v>0</v>
      </c>
      <c r="J696" s="69">
        <v>0</v>
      </c>
      <c r="K696" s="69">
        <v>0</v>
      </c>
      <c r="L696" s="69">
        <v>0</v>
      </c>
      <c r="M696" s="69">
        <v>0</v>
      </c>
      <c r="N696" s="69">
        <v>0</v>
      </c>
      <c r="O696" s="69">
        <v>0</v>
      </c>
      <c r="P696" s="69">
        <v>0</v>
      </c>
      <c r="Q696" s="69">
        <v>0</v>
      </c>
      <c r="R696" s="69">
        <v>1404.18</v>
      </c>
      <c r="S696" s="69">
        <v>4898.6580000000004</v>
      </c>
      <c r="T696" s="69">
        <v>7418.1310000000503</v>
      </c>
      <c r="U696" s="69">
        <v>129463.94</v>
      </c>
      <c r="V696" s="69">
        <v>300.106773881469</v>
      </c>
      <c r="W696" s="69">
        <v>1897.68703079233</v>
      </c>
    </row>
    <row r="697" spans="2:23">
      <c r="B697" s="67">
        <v>695</v>
      </c>
      <c r="C697" s="67" t="s">
        <v>1017</v>
      </c>
      <c r="D697" s="67" t="s">
        <v>1615</v>
      </c>
      <c r="E697" s="67">
        <v>0</v>
      </c>
      <c r="F697" s="70">
        <v>0</v>
      </c>
      <c r="G697" s="67">
        <v>79452</v>
      </c>
      <c r="H697" s="70">
        <v>0.99825357138369897</v>
      </c>
      <c r="I697" s="69">
        <v>0</v>
      </c>
      <c r="J697" s="69">
        <v>0</v>
      </c>
      <c r="K697" s="69">
        <v>0</v>
      </c>
      <c r="L697" s="69">
        <v>0</v>
      </c>
      <c r="M697" s="69">
        <v>0</v>
      </c>
      <c r="N697" s="69">
        <v>0</v>
      </c>
      <c r="O697" s="69">
        <v>0</v>
      </c>
      <c r="P697" s="69">
        <v>0</v>
      </c>
      <c r="Q697" s="69">
        <v>0</v>
      </c>
      <c r="R697" s="69">
        <v>0</v>
      </c>
      <c r="S697" s="69">
        <v>0</v>
      </c>
      <c r="T697" s="69">
        <v>0</v>
      </c>
      <c r="U697" s="69">
        <v>2500</v>
      </c>
      <c r="V697" s="69">
        <v>1.2857664811348</v>
      </c>
      <c r="W697" s="69">
        <v>40.519141469191702</v>
      </c>
    </row>
    <row r="698" spans="2:23">
      <c r="B698" s="67">
        <v>696</v>
      </c>
      <c r="C698" s="67" t="s">
        <v>1018</v>
      </c>
      <c r="D698" s="67" t="s">
        <v>1615</v>
      </c>
      <c r="E698" s="67">
        <v>0</v>
      </c>
      <c r="F698" s="70">
        <v>0</v>
      </c>
      <c r="G698" s="67">
        <v>79450</v>
      </c>
      <c r="H698" s="70">
        <v>0.99822844291440005</v>
      </c>
      <c r="I698" s="69">
        <v>0</v>
      </c>
      <c r="J698" s="69">
        <v>0</v>
      </c>
      <c r="K698" s="69">
        <v>0</v>
      </c>
      <c r="L698" s="69">
        <v>0</v>
      </c>
      <c r="M698" s="69">
        <v>0</v>
      </c>
      <c r="N698" s="69">
        <v>0</v>
      </c>
      <c r="O698" s="69">
        <v>0</v>
      </c>
      <c r="P698" s="69">
        <v>0</v>
      </c>
      <c r="Q698" s="69">
        <v>0</v>
      </c>
      <c r="R698" s="69">
        <v>0</v>
      </c>
      <c r="S698" s="69">
        <v>0</v>
      </c>
      <c r="T698" s="69">
        <v>0</v>
      </c>
      <c r="U698" s="69">
        <v>2829.6</v>
      </c>
      <c r="V698" s="69">
        <v>1.33597831413099</v>
      </c>
      <c r="W698" s="69">
        <v>41.5094604661329</v>
      </c>
    </row>
    <row r="699" spans="2:23">
      <c r="B699" s="67">
        <v>697</v>
      </c>
      <c r="C699" s="67" t="s">
        <v>1019</v>
      </c>
      <c r="D699" s="67" t="s">
        <v>1615</v>
      </c>
      <c r="E699" s="67">
        <v>0</v>
      </c>
      <c r="F699" s="70">
        <v>0</v>
      </c>
      <c r="G699" s="67">
        <v>79432</v>
      </c>
      <c r="H699" s="70">
        <v>0.99800228669070601</v>
      </c>
      <c r="I699" s="69">
        <v>0</v>
      </c>
      <c r="J699" s="69">
        <v>0</v>
      </c>
      <c r="K699" s="69">
        <v>0</v>
      </c>
      <c r="L699" s="69">
        <v>0</v>
      </c>
      <c r="M699" s="69">
        <v>0</v>
      </c>
      <c r="N699" s="69">
        <v>0</v>
      </c>
      <c r="O699" s="69">
        <v>0</v>
      </c>
      <c r="P699" s="69">
        <v>0</v>
      </c>
      <c r="Q699" s="69">
        <v>0</v>
      </c>
      <c r="R699" s="69">
        <v>0</v>
      </c>
      <c r="S699" s="69">
        <v>0</v>
      </c>
      <c r="T699" s="69">
        <v>0</v>
      </c>
      <c r="U699" s="69">
        <v>2829.6</v>
      </c>
      <c r="V699" s="69">
        <v>1.5080490256436001</v>
      </c>
      <c r="W699" s="69">
        <v>43.987306661218902</v>
      </c>
    </row>
    <row r="700" spans="2:23">
      <c r="B700" s="67">
        <v>698</v>
      </c>
      <c r="C700" s="67" t="s">
        <v>1020</v>
      </c>
      <c r="D700" s="67" t="s">
        <v>1615</v>
      </c>
      <c r="E700" s="67">
        <v>0</v>
      </c>
      <c r="F700" s="70">
        <v>0</v>
      </c>
      <c r="G700" s="67">
        <v>79417</v>
      </c>
      <c r="H700" s="70">
        <v>0.99781382317096201</v>
      </c>
      <c r="I700" s="69">
        <v>0</v>
      </c>
      <c r="J700" s="69">
        <v>0</v>
      </c>
      <c r="K700" s="69">
        <v>0</v>
      </c>
      <c r="L700" s="69">
        <v>0</v>
      </c>
      <c r="M700" s="69">
        <v>0</v>
      </c>
      <c r="N700" s="69">
        <v>0</v>
      </c>
      <c r="O700" s="69">
        <v>0</v>
      </c>
      <c r="P700" s="69">
        <v>0</v>
      </c>
      <c r="Q700" s="69">
        <v>0</v>
      </c>
      <c r="R700" s="69">
        <v>0</v>
      </c>
      <c r="S700" s="69">
        <v>0</v>
      </c>
      <c r="T700" s="69">
        <v>0</v>
      </c>
      <c r="U700" s="69">
        <v>2829.6</v>
      </c>
      <c r="V700" s="69">
        <v>1.6879382090939901</v>
      </c>
      <c r="W700" s="69">
        <v>46.738524266149703</v>
      </c>
    </row>
    <row r="701" spans="2:23">
      <c r="B701" s="67">
        <v>699</v>
      </c>
      <c r="C701" s="67" t="s">
        <v>1021</v>
      </c>
      <c r="D701" s="67" t="s">
        <v>1615</v>
      </c>
      <c r="E701" s="67">
        <v>0</v>
      </c>
      <c r="F701" s="70">
        <v>0</v>
      </c>
      <c r="G701" s="67">
        <v>79417</v>
      </c>
      <c r="H701" s="70">
        <v>0.99781382317096201</v>
      </c>
      <c r="I701" s="69">
        <v>0</v>
      </c>
      <c r="J701" s="69">
        <v>0</v>
      </c>
      <c r="K701" s="69">
        <v>0</v>
      </c>
      <c r="L701" s="69">
        <v>0</v>
      </c>
      <c r="M701" s="69">
        <v>0</v>
      </c>
      <c r="N701" s="69">
        <v>0</v>
      </c>
      <c r="O701" s="69">
        <v>0</v>
      </c>
      <c r="P701" s="69">
        <v>0</v>
      </c>
      <c r="Q701" s="69">
        <v>0</v>
      </c>
      <c r="R701" s="69">
        <v>0</v>
      </c>
      <c r="S701" s="69">
        <v>0</v>
      </c>
      <c r="T701" s="69">
        <v>0</v>
      </c>
      <c r="U701" s="69">
        <v>2829.6</v>
      </c>
      <c r="V701" s="69">
        <v>1.6879382090939901</v>
      </c>
      <c r="W701" s="69">
        <v>46.738524266149703</v>
      </c>
    </row>
    <row r="702" spans="2:23">
      <c r="B702" s="67">
        <v>700</v>
      </c>
      <c r="C702" s="67" t="s">
        <v>1022</v>
      </c>
      <c r="D702" s="67" t="s">
        <v>1615</v>
      </c>
      <c r="E702" s="67">
        <v>0</v>
      </c>
      <c r="F702" s="70">
        <v>0</v>
      </c>
      <c r="G702" s="67">
        <v>76857</v>
      </c>
      <c r="H702" s="70">
        <v>0.96564938246786702</v>
      </c>
      <c r="I702" s="69">
        <v>0</v>
      </c>
      <c r="J702" s="69">
        <v>0</v>
      </c>
      <c r="K702" s="69">
        <v>0</v>
      </c>
      <c r="L702" s="69">
        <v>0</v>
      </c>
      <c r="M702" s="69">
        <v>0</v>
      </c>
      <c r="N702" s="69">
        <v>0</v>
      </c>
      <c r="O702" s="69">
        <v>0</v>
      </c>
      <c r="P702" s="69">
        <v>0</v>
      </c>
      <c r="Q702" s="69">
        <v>0</v>
      </c>
      <c r="R702" s="69">
        <v>0</v>
      </c>
      <c r="S702" s="69">
        <v>944.64599999999496</v>
      </c>
      <c r="T702" s="69">
        <v>2384.8940000000098</v>
      </c>
      <c r="U702" s="69">
        <v>39588.43</v>
      </c>
      <c r="V702" s="69">
        <v>74.7804418841326</v>
      </c>
      <c r="W702" s="69">
        <v>662.92646381402596</v>
      </c>
    </row>
    <row r="703" spans="2:23">
      <c r="B703" s="67">
        <v>701</v>
      </c>
      <c r="C703" s="67" t="s">
        <v>1023</v>
      </c>
      <c r="D703" s="67" t="s">
        <v>1615</v>
      </c>
      <c r="E703" s="67">
        <v>0</v>
      </c>
      <c r="F703" s="70">
        <v>0</v>
      </c>
      <c r="G703" s="67">
        <v>76789</v>
      </c>
      <c r="H703" s="70">
        <v>0.96479501451169103</v>
      </c>
      <c r="I703" s="69">
        <v>0</v>
      </c>
      <c r="J703" s="69">
        <v>0</v>
      </c>
      <c r="K703" s="69">
        <v>0</v>
      </c>
      <c r="L703" s="69">
        <v>0</v>
      </c>
      <c r="M703" s="69">
        <v>0</v>
      </c>
      <c r="N703" s="69">
        <v>0</v>
      </c>
      <c r="O703" s="69">
        <v>0</v>
      </c>
      <c r="P703" s="69">
        <v>0</v>
      </c>
      <c r="Q703" s="69">
        <v>0</v>
      </c>
      <c r="R703" s="69">
        <v>0</v>
      </c>
      <c r="S703" s="69">
        <v>987.647999999999</v>
      </c>
      <c r="T703" s="69">
        <v>2420.6950000000002</v>
      </c>
      <c r="U703" s="69">
        <v>39588.43</v>
      </c>
      <c r="V703" s="69">
        <v>75.829762787249805</v>
      </c>
      <c r="W703" s="69">
        <v>666.34584977629902</v>
      </c>
    </row>
    <row r="704" spans="2:23">
      <c r="B704" s="67">
        <v>702</v>
      </c>
      <c r="C704" s="67" t="s">
        <v>1024</v>
      </c>
      <c r="D704" s="67" t="s">
        <v>1615</v>
      </c>
      <c r="E704" s="67">
        <v>0</v>
      </c>
      <c r="F704" s="70">
        <v>0</v>
      </c>
      <c r="G704" s="67">
        <v>76621</v>
      </c>
      <c r="H704" s="70">
        <v>0.96268422309055002</v>
      </c>
      <c r="I704" s="69">
        <v>0</v>
      </c>
      <c r="J704" s="69">
        <v>0</v>
      </c>
      <c r="K704" s="69">
        <v>0</v>
      </c>
      <c r="L704" s="69">
        <v>0</v>
      </c>
      <c r="M704" s="69">
        <v>0</v>
      </c>
      <c r="N704" s="69">
        <v>0</v>
      </c>
      <c r="O704" s="69">
        <v>0</v>
      </c>
      <c r="P704" s="69">
        <v>0</v>
      </c>
      <c r="Q704" s="69">
        <v>0</v>
      </c>
      <c r="R704" s="69">
        <v>0</v>
      </c>
      <c r="S704" s="69">
        <v>1096.89399999999</v>
      </c>
      <c r="T704" s="69">
        <v>2449.9549999999999</v>
      </c>
      <c r="U704" s="69">
        <v>39588.43</v>
      </c>
      <c r="V704" s="69">
        <v>77.840656355618094</v>
      </c>
      <c r="W704" s="69">
        <v>670.88736365017303</v>
      </c>
    </row>
    <row r="705" spans="2:23">
      <c r="B705" s="67">
        <v>703</v>
      </c>
      <c r="C705" s="67" t="s">
        <v>1025</v>
      </c>
      <c r="D705" s="67" t="s">
        <v>1615</v>
      </c>
      <c r="E705" s="67">
        <v>0</v>
      </c>
      <c r="F705" s="70">
        <v>0</v>
      </c>
      <c r="G705" s="67">
        <v>76482</v>
      </c>
      <c r="H705" s="70">
        <v>0.96093779447424998</v>
      </c>
      <c r="I705" s="69">
        <v>0</v>
      </c>
      <c r="J705" s="69">
        <v>0</v>
      </c>
      <c r="K705" s="69">
        <v>0</v>
      </c>
      <c r="L705" s="69">
        <v>0</v>
      </c>
      <c r="M705" s="69">
        <v>0</v>
      </c>
      <c r="N705" s="69">
        <v>0</v>
      </c>
      <c r="O705" s="69">
        <v>0</v>
      </c>
      <c r="P705" s="69">
        <v>0</v>
      </c>
      <c r="Q705" s="69">
        <v>0</v>
      </c>
      <c r="R705" s="69">
        <v>0</v>
      </c>
      <c r="S705" s="69">
        <v>1100</v>
      </c>
      <c r="T705" s="69">
        <v>2478.74100000001</v>
      </c>
      <c r="U705" s="69">
        <v>39588.43</v>
      </c>
      <c r="V705" s="69">
        <v>79.646910705984396</v>
      </c>
      <c r="W705" s="69">
        <v>675.83745953905998</v>
      </c>
    </row>
    <row r="706" spans="2:23">
      <c r="B706" s="67">
        <v>704</v>
      </c>
      <c r="C706" s="67" t="s">
        <v>1026</v>
      </c>
      <c r="D706" s="67" t="s">
        <v>1615</v>
      </c>
      <c r="E706" s="67">
        <v>0</v>
      </c>
      <c r="F706" s="70">
        <v>0</v>
      </c>
      <c r="G706" s="67">
        <v>76481</v>
      </c>
      <c r="H706" s="70">
        <v>0.96092523023959997</v>
      </c>
      <c r="I706" s="69">
        <v>0</v>
      </c>
      <c r="J706" s="69">
        <v>0</v>
      </c>
      <c r="K706" s="69">
        <v>0</v>
      </c>
      <c r="L706" s="69">
        <v>0</v>
      </c>
      <c r="M706" s="69">
        <v>0</v>
      </c>
      <c r="N706" s="69">
        <v>0</v>
      </c>
      <c r="O706" s="69">
        <v>0</v>
      </c>
      <c r="P706" s="69">
        <v>0</v>
      </c>
      <c r="Q706" s="69">
        <v>0</v>
      </c>
      <c r="R706" s="69">
        <v>0</v>
      </c>
      <c r="S706" s="69">
        <v>1100</v>
      </c>
      <c r="T706" s="69">
        <v>2478.74100000001</v>
      </c>
      <c r="U706" s="69">
        <v>39588.43</v>
      </c>
      <c r="V706" s="69">
        <v>79.813910618034697</v>
      </c>
      <c r="W706" s="69">
        <v>677.71303561088905</v>
      </c>
    </row>
    <row r="707" spans="2:23">
      <c r="B707" s="67">
        <v>705</v>
      </c>
      <c r="C707" s="67" t="s">
        <v>1027</v>
      </c>
      <c r="D707" s="67" t="s">
        <v>1615</v>
      </c>
      <c r="E707" s="67">
        <v>0</v>
      </c>
      <c r="F707" s="70">
        <v>0</v>
      </c>
      <c r="G707" s="67">
        <v>36830</v>
      </c>
      <c r="H707" s="70">
        <v>0.46274076214647403</v>
      </c>
      <c r="I707" s="69">
        <v>0</v>
      </c>
      <c r="J707" s="69">
        <v>0</v>
      </c>
      <c r="K707" s="69">
        <v>0</v>
      </c>
      <c r="L707" s="69">
        <v>0</v>
      </c>
      <c r="M707" s="69">
        <v>0</v>
      </c>
      <c r="N707" s="69">
        <v>0</v>
      </c>
      <c r="O707" s="69">
        <v>920.76</v>
      </c>
      <c r="P707" s="69">
        <v>13803.945</v>
      </c>
      <c r="Q707" s="69">
        <v>43559.72</v>
      </c>
      <c r="R707" s="69">
        <v>72044.67</v>
      </c>
      <c r="S707" s="69">
        <v>137292.954</v>
      </c>
      <c r="T707" s="69">
        <v>208780.91800000099</v>
      </c>
      <c r="U707" s="69">
        <v>41185114.890000001</v>
      </c>
      <c r="V707" s="69">
        <v>18345.3194079733</v>
      </c>
      <c r="W707" s="69">
        <v>188696.71420916199</v>
      </c>
    </row>
    <row r="708" spans="2:23">
      <c r="B708" s="67">
        <v>706</v>
      </c>
      <c r="C708" s="67" t="s">
        <v>1028</v>
      </c>
      <c r="D708" s="67" t="s">
        <v>1615</v>
      </c>
      <c r="E708" s="67">
        <v>0</v>
      </c>
      <c r="F708" s="70">
        <v>0</v>
      </c>
      <c r="G708" s="67">
        <v>35107</v>
      </c>
      <c r="H708" s="70">
        <v>0.441092585845133</v>
      </c>
      <c r="I708" s="69">
        <v>0</v>
      </c>
      <c r="J708" s="69">
        <v>0</v>
      </c>
      <c r="K708" s="69">
        <v>0</v>
      </c>
      <c r="L708" s="69">
        <v>0</v>
      </c>
      <c r="M708" s="69">
        <v>0</v>
      </c>
      <c r="N708" s="69">
        <v>0</v>
      </c>
      <c r="O708" s="69">
        <v>2266.86</v>
      </c>
      <c r="P708" s="69">
        <v>27392.014999999999</v>
      </c>
      <c r="Q708" s="69">
        <v>84783.37</v>
      </c>
      <c r="R708" s="69">
        <v>140333.66</v>
      </c>
      <c r="S708" s="69">
        <v>269039.83600000001</v>
      </c>
      <c r="T708" s="69">
        <v>409435.30800000002</v>
      </c>
      <c r="U708" s="69">
        <v>76485735.340000004</v>
      </c>
      <c r="V708" s="69">
        <v>35893.876167531504</v>
      </c>
      <c r="W708" s="69">
        <v>354078.201450022</v>
      </c>
    </row>
    <row r="709" spans="2:23">
      <c r="B709" s="67">
        <v>707</v>
      </c>
      <c r="C709" s="67" t="s">
        <v>1029</v>
      </c>
      <c r="D709" s="67" t="s">
        <v>1615</v>
      </c>
      <c r="E709" s="67">
        <v>0</v>
      </c>
      <c r="F709" s="70">
        <v>0</v>
      </c>
      <c r="G709" s="67">
        <v>32389</v>
      </c>
      <c r="H709" s="70">
        <v>0.40694299606739498</v>
      </c>
      <c r="I709" s="69">
        <v>0</v>
      </c>
      <c r="J709" s="69">
        <v>0</v>
      </c>
      <c r="K709" s="69">
        <v>0</v>
      </c>
      <c r="L709" s="69">
        <v>0</v>
      </c>
      <c r="M709" s="69">
        <v>0</v>
      </c>
      <c r="N709" s="69">
        <v>0</v>
      </c>
      <c r="O709" s="69">
        <v>5743.08</v>
      </c>
      <c r="P709" s="69">
        <v>53461.195</v>
      </c>
      <c r="Q709" s="69">
        <v>161799.5</v>
      </c>
      <c r="R709" s="69">
        <v>269369.14</v>
      </c>
      <c r="S709" s="69">
        <v>518281.68799999898</v>
      </c>
      <c r="T709" s="69">
        <v>803228.88300000306</v>
      </c>
      <c r="U709" s="69">
        <v>118093785.34</v>
      </c>
      <c r="V709" s="69">
        <v>68473.0153323868</v>
      </c>
      <c r="W709" s="69">
        <v>580612.310741439</v>
      </c>
    </row>
    <row r="710" spans="2:23">
      <c r="B710" s="67">
        <v>708</v>
      </c>
      <c r="C710" s="67" t="s">
        <v>1030</v>
      </c>
      <c r="D710" s="67" t="s">
        <v>1615</v>
      </c>
      <c r="E710" s="67">
        <v>0</v>
      </c>
      <c r="F710" s="70">
        <v>0</v>
      </c>
      <c r="G710" s="67">
        <v>28132</v>
      </c>
      <c r="H710" s="70">
        <v>0.35345704916385001</v>
      </c>
      <c r="I710" s="69">
        <v>0</v>
      </c>
      <c r="J710" s="69">
        <v>0</v>
      </c>
      <c r="K710" s="69">
        <v>0</v>
      </c>
      <c r="L710" s="69">
        <v>0</v>
      </c>
      <c r="M710" s="69">
        <v>0</v>
      </c>
      <c r="N710" s="69">
        <v>0</v>
      </c>
      <c r="O710" s="69">
        <v>14618.58</v>
      </c>
      <c r="P710" s="69">
        <v>102565.755</v>
      </c>
      <c r="Q710" s="69">
        <v>303306.40999999997</v>
      </c>
      <c r="R710" s="69">
        <v>503956.92</v>
      </c>
      <c r="S710" s="69">
        <v>991130.881999998</v>
      </c>
      <c r="T710" s="69">
        <v>1554259.8119999999</v>
      </c>
      <c r="U710" s="69">
        <v>157311117.91999999</v>
      </c>
      <c r="V710" s="69">
        <v>128703.330400297</v>
      </c>
      <c r="W710" s="69">
        <v>933280.08270107303</v>
      </c>
    </row>
    <row r="711" spans="2:23">
      <c r="B711" s="67">
        <v>709</v>
      </c>
      <c r="C711" s="67" t="s">
        <v>1031</v>
      </c>
      <c r="D711" s="67" t="s">
        <v>1615</v>
      </c>
      <c r="E711" s="67">
        <v>0</v>
      </c>
      <c r="F711" s="70">
        <v>0</v>
      </c>
      <c r="G711" s="67">
        <v>2</v>
      </c>
      <c r="H711" s="70">
        <v>2.5128469299292601E-5</v>
      </c>
      <c r="I711" s="69">
        <v>0</v>
      </c>
      <c r="J711" s="69">
        <v>393.48</v>
      </c>
      <c r="K711" s="69">
        <v>600</v>
      </c>
      <c r="L711" s="69">
        <v>1086.425</v>
      </c>
      <c r="M711" s="69">
        <v>1902.12</v>
      </c>
      <c r="N711" s="69">
        <v>5680.38</v>
      </c>
      <c r="O711" s="69">
        <v>16533.810000000001</v>
      </c>
      <c r="P711" s="69">
        <v>41953.495000000003</v>
      </c>
      <c r="Q711" s="69">
        <v>97563.53</v>
      </c>
      <c r="R711" s="69">
        <v>159730.435</v>
      </c>
      <c r="S711" s="69">
        <v>257987.57</v>
      </c>
      <c r="T711" s="69">
        <v>334349.03800000099</v>
      </c>
      <c r="U711" s="69">
        <v>8161951.4500000002</v>
      </c>
      <c r="V711" s="69">
        <v>39554.529909788798</v>
      </c>
      <c r="W711" s="69">
        <v>74383.536644427499</v>
      </c>
    </row>
    <row r="712" spans="2:23">
      <c r="B712" s="67">
        <v>710</v>
      </c>
      <c r="C712" s="67" t="s">
        <v>1032</v>
      </c>
      <c r="D712" s="67" t="s">
        <v>1615</v>
      </c>
      <c r="E712" s="67">
        <v>0</v>
      </c>
      <c r="F712" s="70">
        <v>0</v>
      </c>
      <c r="G712" s="67">
        <v>2</v>
      </c>
      <c r="H712" s="70">
        <v>2.5128469299292601E-5</v>
      </c>
      <c r="I712" s="69">
        <v>0</v>
      </c>
      <c r="J712" s="69">
        <v>622.62199999999996</v>
      </c>
      <c r="K712" s="69">
        <v>1165.788</v>
      </c>
      <c r="L712" s="69">
        <v>2186.08</v>
      </c>
      <c r="M712" s="69">
        <v>3884.57</v>
      </c>
      <c r="N712" s="69">
        <v>10713.41</v>
      </c>
      <c r="O712" s="69">
        <v>31241.78</v>
      </c>
      <c r="P712" s="69">
        <v>79879.59</v>
      </c>
      <c r="Q712" s="69">
        <v>184185.34</v>
      </c>
      <c r="R712" s="69">
        <v>300730.56</v>
      </c>
      <c r="S712" s="69">
        <v>488635.30399999901</v>
      </c>
      <c r="T712" s="69">
        <v>630284.66</v>
      </c>
      <c r="U712" s="69">
        <v>15247381.48</v>
      </c>
      <c r="V712" s="69">
        <v>74828.342094960506</v>
      </c>
      <c r="W712" s="69">
        <v>140701.17408551299</v>
      </c>
    </row>
    <row r="713" spans="2:23">
      <c r="B713" s="67">
        <v>711</v>
      </c>
      <c r="C713" s="67" t="s">
        <v>1033</v>
      </c>
      <c r="D713" s="67" t="s">
        <v>1615</v>
      </c>
      <c r="E713" s="67">
        <v>0</v>
      </c>
      <c r="F713" s="70">
        <v>0</v>
      </c>
      <c r="G713" s="67">
        <v>2</v>
      </c>
      <c r="H713" s="70">
        <v>2.5128469299292601E-5</v>
      </c>
      <c r="I713" s="69">
        <v>0</v>
      </c>
      <c r="J713" s="69">
        <v>942.51300000000003</v>
      </c>
      <c r="K713" s="69">
        <v>1658.2360000000001</v>
      </c>
      <c r="L713" s="69">
        <v>3704.18</v>
      </c>
      <c r="M713" s="69">
        <v>6821.7</v>
      </c>
      <c r="N713" s="69">
        <v>19356.400000000001</v>
      </c>
      <c r="O713" s="69">
        <v>56681.16</v>
      </c>
      <c r="P713" s="69">
        <v>145712.04500000001</v>
      </c>
      <c r="Q713" s="69">
        <v>329367.19</v>
      </c>
      <c r="R713" s="69">
        <v>531041.79</v>
      </c>
      <c r="S713" s="69">
        <v>861587.68799999903</v>
      </c>
      <c r="T713" s="69">
        <v>1130619.726</v>
      </c>
      <c r="U713" s="69">
        <v>16876871.48</v>
      </c>
      <c r="V713" s="69">
        <v>134312.002951339</v>
      </c>
      <c r="W713" s="69">
        <v>240577.69337565301</v>
      </c>
    </row>
    <row r="714" spans="2:23">
      <c r="B714" s="67">
        <v>712</v>
      </c>
      <c r="C714" s="67" t="s">
        <v>1034</v>
      </c>
      <c r="D714" s="67" t="s">
        <v>1615</v>
      </c>
      <c r="E714" s="67">
        <v>0</v>
      </c>
      <c r="F714" s="70">
        <v>0</v>
      </c>
      <c r="G714" s="67">
        <v>2</v>
      </c>
      <c r="H714" s="70">
        <v>2.5128469299292601E-5</v>
      </c>
      <c r="I714" s="69">
        <v>0</v>
      </c>
      <c r="J714" s="69">
        <v>1000</v>
      </c>
      <c r="K714" s="69">
        <v>1892.316</v>
      </c>
      <c r="L714" s="69">
        <v>4686.0249999999996</v>
      </c>
      <c r="M714" s="69">
        <v>9349.1299999999992</v>
      </c>
      <c r="N714" s="69">
        <v>29683.919999999998</v>
      </c>
      <c r="O714" s="69">
        <v>95976.35</v>
      </c>
      <c r="P714" s="69">
        <v>254294.745</v>
      </c>
      <c r="Q714" s="69">
        <v>556242.24</v>
      </c>
      <c r="R714" s="69">
        <v>875259.81499999994</v>
      </c>
      <c r="S714" s="69">
        <v>1435304.7620000001</v>
      </c>
      <c r="T714" s="69">
        <v>1903141.3230000001</v>
      </c>
      <c r="U714" s="69">
        <v>16876871.48</v>
      </c>
      <c r="V714" s="69">
        <v>226309.458047644</v>
      </c>
      <c r="W714" s="69">
        <v>400414.00295826897</v>
      </c>
    </row>
    <row r="715" spans="2:23">
      <c r="B715" s="67">
        <v>713</v>
      </c>
      <c r="C715" s="67" t="s">
        <v>1035</v>
      </c>
      <c r="D715" s="67" t="s">
        <v>1615</v>
      </c>
      <c r="E715" s="67">
        <v>0</v>
      </c>
      <c r="F715" s="70">
        <v>0</v>
      </c>
      <c r="G715" s="67">
        <v>70781</v>
      </c>
      <c r="H715" s="70">
        <v>0.88930909273661596</v>
      </c>
      <c r="I715" s="69">
        <v>0</v>
      </c>
      <c r="J715" s="69">
        <v>0</v>
      </c>
      <c r="K715" s="69">
        <v>0</v>
      </c>
      <c r="L715" s="69">
        <v>0</v>
      </c>
      <c r="M715" s="69">
        <v>0</v>
      </c>
      <c r="N715" s="69">
        <v>0</v>
      </c>
      <c r="O715" s="69">
        <v>0</v>
      </c>
      <c r="P715" s="69">
        <v>0</v>
      </c>
      <c r="Q715" s="69">
        <v>93</v>
      </c>
      <c r="R715" s="69">
        <v>1546.385</v>
      </c>
      <c r="S715" s="69">
        <v>4611.2280000000001</v>
      </c>
      <c r="T715" s="69">
        <v>7981.0620000000799</v>
      </c>
      <c r="U715" s="69">
        <v>358063.7</v>
      </c>
      <c r="V715" s="69">
        <v>500.72246196178003</v>
      </c>
      <c r="W715" s="69">
        <v>5688.4177835644095</v>
      </c>
    </row>
    <row r="716" spans="2:23">
      <c r="B716" s="67">
        <v>714</v>
      </c>
      <c r="C716" s="67" t="s">
        <v>1036</v>
      </c>
      <c r="D716" s="67" t="s">
        <v>1615</v>
      </c>
      <c r="E716" s="67">
        <v>0</v>
      </c>
      <c r="F716" s="70">
        <v>0</v>
      </c>
      <c r="G716" s="67">
        <v>69771</v>
      </c>
      <c r="H716" s="70">
        <v>0.87661921574047297</v>
      </c>
      <c r="I716" s="69">
        <v>0</v>
      </c>
      <c r="J716" s="69">
        <v>0</v>
      </c>
      <c r="K716" s="69">
        <v>0</v>
      </c>
      <c r="L716" s="69">
        <v>0</v>
      </c>
      <c r="M716" s="69">
        <v>0</v>
      </c>
      <c r="N716" s="69">
        <v>0</v>
      </c>
      <c r="O716" s="69">
        <v>0</v>
      </c>
      <c r="P716" s="69">
        <v>0</v>
      </c>
      <c r="Q716" s="69">
        <v>318.77</v>
      </c>
      <c r="R716" s="69">
        <v>3010.585</v>
      </c>
      <c r="S716" s="69">
        <v>8823.0219999999899</v>
      </c>
      <c r="T716" s="69">
        <v>15129.477999999999</v>
      </c>
      <c r="U716" s="69">
        <v>705826.74</v>
      </c>
      <c r="V716" s="69">
        <v>938.57269553090202</v>
      </c>
      <c r="W716" s="69">
        <v>10368.059978851299</v>
      </c>
    </row>
    <row r="717" spans="2:23">
      <c r="B717" s="67">
        <v>715</v>
      </c>
      <c r="C717" s="67" t="s">
        <v>1037</v>
      </c>
      <c r="D717" s="67" t="s">
        <v>1615</v>
      </c>
      <c r="E717" s="67">
        <v>0</v>
      </c>
      <c r="F717" s="70">
        <v>0</v>
      </c>
      <c r="G717" s="67">
        <v>68378</v>
      </c>
      <c r="H717" s="70">
        <v>0.85911723687351604</v>
      </c>
      <c r="I717" s="69">
        <v>0</v>
      </c>
      <c r="J717" s="69">
        <v>0</v>
      </c>
      <c r="K717" s="69">
        <v>0</v>
      </c>
      <c r="L717" s="69">
        <v>0</v>
      </c>
      <c r="M717" s="69">
        <v>0</v>
      </c>
      <c r="N717" s="69">
        <v>0</v>
      </c>
      <c r="O717" s="69">
        <v>0</v>
      </c>
      <c r="P717" s="69">
        <v>0</v>
      </c>
      <c r="Q717" s="69">
        <v>887.41</v>
      </c>
      <c r="R717" s="69">
        <v>5548.7650000000003</v>
      </c>
      <c r="S717" s="69">
        <v>15226.998</v>
      </c>
      <c r="T717" s="69">
        <v>25891.819000000101</v>
      </c>
      <c r="U717" s="69">
        <v>1144442.6000000001</v>
      </c>
      <c r="V717" s="69">
        <v>1617.6107499591701</v>
      </c>
      <c r="W717" s="69">
        <v>17470.210810547302</v>
      </c>
    </row>
    <row r="718" spans="2:23">
      <c r="B718" s="67">
        <v>716</v>
      </c>
      <c r="C718" s="67" t="s">
        <v>1038</v>
      </c>
      <c r="D718" s="67" t="s">
        <v>1615</v>
      </c>
      <c r="E718" s="67">
        <v>0</v>
      </c>
      <c r="F718" s="70">
        <v>0</v>
      </c>
      <c r="G718" s="67">
        <v>66881</v>
      </c>
      <c r="H718" s="70">
        <v>0.84030857760299504</v>
      </c>
      <c r="I718" s="69">
        <v>0</v>
      </c>
      <c r="J718" s="69">
        <v>0</v>
      </c>
      <c r="K718" s="69">
        <v>0</v>
      </c>
      <c r="L718" s="69">
        <v>0</v>
      </c>
      <c r="M718" s="69">
        <v>0</v>
      </c>
      <c r="N718" s="69">
        <v>0</v>
      </c>
      <c r="O718" s="69">
        <v>0</v>
      </c>
      <c r="P718" s="69">
        <v>0</v>
      </c>
      <c r="Q718" s="69">
        <v>1807.93</v>
      </c>
      <c r="R718" s="69">
        <v>8512.2749999999996</v>
      </c>
      <c r="S718" s="69">
        <v>22246.243999999999</v>
      </c>
      <c r="T718" s="69">
        <v>37254.3840000001</v>
      </c>
      <c r="U718" s="69">
        <v>1613478.97</v>
      </c>
      <c r="V718" s="69">
        <v>2376.21653930721</v>
      </c>
      <c r="W718" s="69">
        <v>24802.311845550201</v>
      </c>
    </row>
    <row r="719" spans="2:23">
      <c r="B719" s="67">
        <v>717</v>
      </c>
      <c r="C719" s="67" t="s">
        <v>1039</v>
      </c>
      <c r="D719" s="67" t="s">
        <v>1615</v>
      </c>
      <c r="E719" s="67">
        <v>0</v>
      </c>
      <c r="F719" s="70">
        <v>0</v>
      </c>
      <c r="G719" s="67">
        <v>52796</v>
      </c>
      <c r="H719" s="70">
        <v>0.66334133256272698</v>
      </c>
      <c r="I719" s="69">
        <v>0</v>
      </c>
      <c r="J719" s="69">
        <v>0</v>
      </c>
      <c r="K719" s="69">
        <v>0</v>
      </c>
      <c r="L719" s="69">
        <v>0</v>
      </c>
      <c r="M719" s="69">
        <v>0</v>
      </c>
      <c r="N719" s="69">
        <v>0</v>
      </c>
      <c r="O719" s="69">
        <v>0</v>
      </c>
      <c r="P719" s="69">
        <v>38</v>
      </c>
      <c r="Q719" s="69">
        <v>177</v>
      </c>
      <c r="R719" s="69">
        <v>1369.915</v>
      </c>
      <c r="S719" s="69">
        <v>8426.6399999999394</v>
      </c>
      <c r="T719" s="69">
        <v>16109.856</v>
      </c>
      <c r="U719" s="69">
        <v>153550.23000000001</v>
      </c>
      <c r="V719" s="69">
        <v>583.38105325979097</v>
      </c>
      <c r="W719" s="69">
        <v>3738.5955008564001</v>
      </c>
    </row>
    <row r="720" spans="2:23">
      <c r="B720" s="67">
        <v>718</v>
      </c>
      <c r="C720" s="67" t="s">
        <v>1040</v>
      </c>
      <c r="D720" s="67" t="s">
        <v>1615</v>
      </c>
      <c r="E720" s="67">
        <v>0</v>
      </c>
      <c r="F720" s="70">
        <v>0</v>
      </c>
      <c r="G720" s="67">
        <v>51294</v>
      </c>
      <c r="H720" s="70">
        <v>0.64446985211895802</v>
      </c>
      <c r="I720" s="69">
        <v>0</v>
      </c>
      <c r="J720" s="69">
        <v>0</v>
      </c>
      <c r="K720" s="69">
        <v>0</v>
      </c>
      <c r="L720" s="69">
        <v>0</v>
      </c>
      <c r="M720" s="69">
        <v>0</v>
      </c>
      <c r="N720" s="69">
        <v>0</v>
      </c>
      <c r="O720" s="69">
        <v>0</v>
      </c>
      <c r="P720" s="69">
        <v>80</v>
      </c>
      <c r="Q720" s="69">
        <v>345</v>
      </c>
      <c r="R720" s="69">
        <v>2663.46</v>
      </c>
      <c r="S720" s="69">
        <v>16185.5879999999</v>
      </c>
      <c r="T720" s="69">
        <v>30905.826000000099</v>
      </c>
      <c r="U720" s="69">
        <v>307100.46000000002</v>
      </c>
      <c r="V720" s="69">
        <v>1124.41720659371</v>
      </c>
      <c r="W720" s="69">
        <v>7221.0560680936896</v>
      </c>
    </row>
    <row r="721" spans="2:23">
      <c r="B721" s="67">
        <v>719</v>
      </c>
      <c r="C721" s="67" t="s">
        <v>1041</v>
      </c>
      <c r="D721" s="67" t="s">
        <v>1615</v>
      </c>
      <c r="E721" s="67">
        <v>0</v>
      </c>
      <c r="F721" s="70">
        <v>0</v>
      </c>
      <c r="G721" s="67">
        <v>49025</v>
      </c>
      <c r="H721" s="70">
        <v>0.61596160369891095</v>
      </c>
      <c r="I721" s="69">
        <v>0</v>
      </c>
      <c r="J721" s="69">
        <v>0</v>
      </c>
      <c r="K721" s="69">
        <v>0</v>
      </c>
      <c r="L721" s="69">
        <v>0</v>
      </c>
      <c r="M721" s="69">
        <v>0</v>
      </c>
      <c r="N721" s="69">
        <v>0</v>
      </c>
      <c r="O721" s="69">
        <v>0</v>
      </c>
      <c r="P721" s="69">
        <v>144</v>
      </c>
      <c r="Q721" s="69">
        <v>608</v>
      </c>
      <c r="R721" s="69">
        <v>4668.2049999999999</v>
      </c>
      <c r="S721" s="69">
        <v>28776.817999999999</v>
      </c>
      <c r="T721" s="69">
        <v>57023.9920000001</v>
      </c>
      <c r="U721" s="69">
        <v>556604.54</v>
      </c>
      <c r="V721" s="69">
        <v>2062.5843743639398</v>
      </c>
      <c r="W721" s="69">
        <v>13490.500927077501</v>
      </c>
    </row>
    <row r="722" spans="2:23">
      <c r="B722" s="67">
        <v>720</v>
      </c>
      <c r="C722" s="67" t="s">
        <v>1042</v>
      </c>
      <c r="D722" s="67" t="s">
        <v>1615</v>
      </c>
      <c r="E722" s="67">
        <v>0</v>
      </c>
      <c r="F722" s="70">
        <v>0</v>
      </c>
      <c r="G722" s="67">
        <v>46542</v>
      </c>
      <c r="H722" s="70">
        <v>0.58476460906383898</v>
      </c>
      <c r="I722" s="69">
        <v>0</v>
      </c>
      <c r="J722" s="69">
        <v>0</v>
      </c>
      <c r="K722" s="69">
        <v>0</v>
      </c>
      <c r="L722" s="69">
        <v>0</v>
      </c>
      <c r="M722" s="69">
        <v>0</v>
      </c>
      <c r="N722" s="69">
        <v>0</v>
      </c>
      <c r="O722" s="69">
        <v>0</v>
      </c>
      <c r="P722" s="69">
        <v>193</v>
      </c>
      <c r="Q722" s="69">
        <v>872</v>
      </c>
      <c r="R722" s="69">
        <v>6797.915</v>
      </c>
      <c r="S722" s="69">
        <v>42558.719999999899</v>
      </c>
      <c r="T722" s="69">
        <v>87824.825000000201</v>
      </c>
      <c r="U722" s="69">
        <v>1153282.58</v>
      </c>
      <c r="V722" s="69">
        <v>3261.6186646731398</v>
      </c>
      <c r="W722" s="69">
        <v>22893.8572366347</v>
      </c>
    </row>
    <row r="723" spans="2:23">
      <c r="B723" s="67">
        <v>721</v>
      </c>
      <c r="C723" s="67" t="s">
        <v>1043</v>
      </c>
      <c r="D723" s="67" t="s">
        <v>1615</v>
      </c>
      <c r="E723" s="67">
        <v>0</v>
      </c>
      <c r="F723" s="70">
        <v>0</v>
      </c>
      <c r="G723" s="67">
        <v>73400</v>
      </c>
      <c r="H723" s="70">
        <v>0.92221482328404003</v>
      </c>
      <c r="I723" s="69">
        <v>0</v>
      </c>
      <c r="J723" s="69">
        <v>0</v>
      </c>
      <c r="K723" s="69">
        <v>0</v>
      </c>
      <c r="L723" s="69">
        <v>0</v>
      </c>
      <c r="M723" s="69">
        <v>0</v>
      </c>
      <c r="N723" s="69">
        <v>0</v>
      </c>
      <c r="O723" s="69">
        <v>0</v>
      </c>
      <c r="P723" s="69">
        <v>0</v>
      </c>
      <c r="Q723" s="69">
        <v>0</v>
      </c>
      <c r="R723" s="69">
        <v>1</v>
      </c>
      <c r="S723" s="69">
        <v>1</v>
      </c>
      <c r="T723" s="69">
        <v>1</v>
      </c>
      <c r="U723" s="69">
        <v>6</v>
      </c>
      <c r="V723" s="69">
        <v>8.8866831676948393E-2</v>
      </c>
      <c r="W723" s="69">
        <v>0.327076180325794</v>
      </c>
    </row>
    <row r="724" spans="2:23">
      <c r="B724" s="67">
        <v>722</v>
      </c>
      <c r="C724" s="67" t="s">
        <v>1044</v>
      </c>
      <c r="D724" s="67" t="s">
        <v>1615</v>
      </c>
      <c r="E724" s="67">
        <v>0</v>
      </c>
      <c r="F724" s="70">
        <v>0</v>
      </c>
      <c r="G724" s="67">
        <v>72374</v>
      </c>
      <c r="H724" s="70">
        <v>0.90932391853350303</v>
      </c>
      <c r="I724" s="69">
        <v>0</v>
      </c>
      <c r="J724" s="69">
        <v>0</v>
      </c>
      <c r="K724" s="69">
        <v>0</v>
      </c>
      <c r="L724" s="69">
        <v>0</v>
      </c>
      <c r="M724" s="69">
        <v>0</v>
      </c>
      <c r="N724" s="69">
        <v>0</v>
      </c>
      <c r="O724" s="69">
        <v>0</v>
      </c>
      <c r="P724" s="69">
        <v>0</v>
      </c>
      <c r="Q724" s="69">
        <v>0</v>
      </c>
      <c r="R724" s="69">
        <v>1</v>
      </c>
      <c r="S724" s="69">
        <v>1</v>
      </c>
      <c r="T724" s="69">
        <v>2</v>
      </c>
      <c r="U724" s="69">
        <v>6</v>
      </c>
      <c r="V724" s="69">
        <v>0.104572124989006</v>
      </c>
      <c r="W724" s="69">
        <v>0.35546539951731998</v>
      </c>
    </row>
    <row r="725" spans="2:23">
      <c r="B725" s="67">
        <v>723</v>
      </c>
      <c r="C725" s="67" t="s">
        <v>1045</v>
      </c>
      <c r="D725" s="67" t="s">
        <v>1615</v>
      </c>
      <c r="E725" s="67">
        <v>0</v>
      </c>
      <c r="F725" s="70">
        <v>0</v>
      </c>
      <c r="G725" s="67">
        <v>70422</v>
      </c>
      <c r="H725" s="70">
        <v>0.88479853249739304</v>
      </c>
      <c r="I725" s="69">
        <v>0</v>
      </c>
      <c r="J725" s="69">
        <v>0</v>
      </c>
      <c r="K725" s="69">
        <v>0</v>
      </c>
      <c r="L725" s="69">
        <v>0</v>
      </c>
      <c r="M725" s="69">
        <v>0</v>
      </c>
      <c r="N725" s="69">
        <v>0</v>
      </c>
      <c r="O725" s="69">
        <v>0</v>
      </c>
      <c r="P725" s="69">
        <v>0</v>
      </c>
      <c r="Q725" s="69">
        <v>1</v>
      </c>
      <c r="R725" s="69">
        <v>1</v>
      </c>
      <c r="S725" s="69">
        <v>1</v>
      </c>
      <c r="T725" s="69">
        <v>2</v>
      </c>
      <c r="U725" s="69">
        <v>6</v>
      </c>
      <c r="V725" s="69">
        <v>0.134424746516566</v>
      </c>
      <c r="W725" s="69">
        <v>0.402323782101142</v>
      </c>
    </row>
    <row r="726" spans="2:23">
      <c r="B726" s="67">
        <v>724</v>
      </c>
      <c r="C726" s="67" t="s">
        <v>1046</v>
      </c>
      <c r="D726" s="67" t="s">
        <v>1615</v>
      </c>
      <c r="E726" s="67">
        <v>0</v>
      </c>
      <c r="F726" s="70">
        <v>0</v>
      </c>
      <c r="G726" s="67">
        <v>65015</v>
      </c>
      <c r="H726" s="70">
        <v>0.81686371574675498</v>
      </c>
      <c r="I726" s="69">
        <v>0</v>
      </c>
      <c r="J726" s="69">
        <v>0</v>
      </c>
      <c r="K726" s="69">
        <v>0</v>
      </c>
      <c r="L726" s="69">
        <v>0</v>
      </c>
      <c r="M726" s="69">
        <v>0</v>
      </c>
      <c r="N726" s="69">
        <v>0</v>
      </c>
      <c r="O726" s="69">
        <v>0</v>
      </c>
      <c r="P726" s="69">
        <v>0</v>
      </c>
      <c r="Q726" s="69">
        <v>1</v>
      </c>
      <c r="R726" s="69">
        <v>1</v>
      </c>
      <c r="S726" s="69">
        <v>2</v>
      </c>
      <c r="T726" s="69">
        <v>2</v>
      </c>
      <c r="U726" s="69">
        <v>6</v>
      </c>
      <c r="V726" s="69">
        <v>0.21653201995200499</v>
      </c>
      <c r="W726" s="69">
        <v>0.49905410173516301</v>
      </c>
    </row>
    <row r="727" spans="2:23">
      <c r="B727" s="67">
        <v>725</v>
      </c>
      <c r="C727" s="67" t="s">
        <v>1047</v>
      </c>
      <c r="D727" s="67" t="s">
        <v>1615</v>
      </c>
      <c r="E727" s="67">
        <v>0</v>
      </c>
      <c r="F727" s="70">
        <v>0</v>
      </c>
      <c r="G727" s="67">
        <v>62458</v>
      </c>
      <c r="H727" s="70">
        <v>0.78473696774761004</v>
      </c>
      <c r="I727" s="69">
        <v>0</v>
      </c>
      <c r="J727" s="69">
        <v>0</v>
      </c>
      <c r="K727" s="69">
        <v>0</v>
      </c>
      <c r="L727" s="69">
        <v>0</v>
      </c>
      <c r="M727" s="69">
        <v>0</v>
      </c>
      <c r="N727" s="69">
        <v>0</v>
      </c>
      <c r="O727" s="69">
        <v>0</v>
      </c>
      <c r="P727" s="69">
        <v>0</v>
      </c>
      <c r="Q727" s="69">
        <v>1</v>
      </c>
      <c r="R727" s="69">
        <v>1</v>
      </c>
      <c r="S727" s="69">
        <v>2</v>
      </c>
      <c r="T727" s="69">
        <v>2</v>
      </c>
      <c r="U727" s="69">
        <v>6</v>
      </c>
      <c r="V727" s="69">
        <v>0.256875777412019</v>
      </c>
      <c r="W727" s="69">
        <v>0.53891384125167996</v>
      </c>
    </row>
    <row r="728" spans="2:23">
      <c r="B728" s="67">
        <v>726</v>
      </c>
      <c r="C728" s="67" t="s">
        <v>1048</v>
      </c>
      <c r="D728" s="67" t="s">
        <v>1615</v>
      </c>
      <c r="E728" s="67">
        <v>0</v>
      </c>
      <c r="F728" s="70">
        <v>0</v>
      </c>
      <c r="G728" s="67">
        <v>66236</v>
      </c>
      <c r="H728" s="70">
        <v>0.83220464625397295</v>
      </c>
      <c r="I728" s="69">
        <v>0</v>
      </c>
      <c r="J728" s="69">
        <v>0</v>
      </c>
      <c r="K728" s="69">
        <v>0</v>
      </c>
      <c r="L728" s="69">
        <v>0</v>
      </c>
      <c r="M728" s="69">
        <v>0</v>
      </c>
      <c r="N728" s="69">
        <v>0</v>
      </c>
      <c r="O728" s="69">
        <v>0</v>
      </c>
      <c r="P728" s="69">
        <v>0</v>
      </c>
      <c r="Q728" s="69">
        <v>1</v>
      </c>
      <c r="R728" s="69">
        <v>1</v>
      </c>
      <c r="S728" s="69">
        <v>2</v>
      </c>
      <c r="T728" s="69">
        <v>2</v>
      </c>
      <c r="U728" s="69">
        <v>9</v>
      </c>
      <c r="V728" s="69">
        <v>0.21277531379176001</v>
      </c>
      <c r="W728" s="69">
        <v>0.53425974236066298</v>
      </c>
    </row>
    <row r="729" spans="2:23">
      <c r="B729" s="67">
        <v>727</v>
      </c>
      <c r="C729" s="67" t="s">
        <v>1049</v>
      </c>
      <c r="D729" s="67" t="s">
        <v>1615</v>
      </c>
      <c r="E729" s="67">
        <v>0</v>
      </c>
      <c r="F729" s="70">
        <v>0</v>
      </c>
      <c r="G729" s="67">
        <v>65608</v>
      </c>
      <c r="H729" s="70">
        <v>0.82431430689399598</v>
      </c>
      <c r="I729" s="69">
        <v>0</v>
      </c>
      <c r="J729" s="69">
        <v>0</v>
      </c>
      <c r="K729" s="69">
        <v>0</v>
      </c>
      <c r="L729" s="69">
        <v>0</v>
      </c>
      <c r="M729" s="69">
        <v>0</v>
      </c>
      <c r="N729" s="69">
        <v>0</v>
      </c>
      <c r="O729" s="69">
        <v>0</v>
      </c>
      <c r="P729" s="69">
        <v>0</v>
      </c>
      <c r="Q729" s="69">
        <v>1</v>
      </c>
      <c r="R729" s="69">
        <v>1</v>
      </c>
      <c r="S729" s="69">
        <v>2</v>
      </c>
      <c r="T729" s="69">
        <v>2</v>
      </c>
      <c r="U729" s="69">
        <v>9</v>
      </c>
      <c r="V729" s="69">
        <v>0.225176213390961</v>
      </c>
      <c r="W729" s="69">
        <v>0.55248916343046395</v>
      </c>
    </row>
    <row r="730" spans="2:23">
      <c r="B730" s="67">
        <v>728</v>
      </c>
      <c r="C730" s="67" t="s">
        <v>1050</v>
      </c>
      <c r="D730" s="67" t="s">
        <v>1615</v>
      </c>
      <c r="E730" s="67">
        <v>0</v>
      </c>
      <c r="F730" s="70">
        <v>0</v>
      </c>
      <c r="G730" s="67">
        <v>64772</v>
      </c>
      <c r="H730" s="70">
        <v>0.81381060672689098</v>
      </c>
      <c r="I730" s="69">
        <v>0</v>
      </c>
      <c r="J730" s="69">
        <v>0</v>
      </c>
      <c r="K730" s="69">
        <v>0</v>
      </c>
      <c r="L730" s="69">
        <v>0</v>
      </c>
      <c r="M730" s="69">
        <v>0</v>
      </c>
      <c r="N730" s="69">
        <v>0</v>
      </c>
      <c r="O730" s="69">
        <v>0</v>
      </c>
      <c r="P730" s="69">
        <v>0</v>
      </c>
      <c r="Q730" s="69">
        <v>1</v>
      </c>
      <c r="R730" s="69">
        <v>1</v>
      </c>
      <c r="S730" s="69">
        <v>2</v>
      </c>
      <c r="T730" s="69">
        <v>3</v>
      </c>
      <c r="U730" s="69">
        <v>10</v>
      </c>
      <c r="V730" s="69">
        <v>0.24297973388951</v>
      </c>
      <c r="W730" s="69">
        <v>0.57967430585704505</v>
      </c>
    </row>
    <row r="731" spans="2:23">
      <c r="B731" s="67">
        <v>729</v>
      </c>
      <c r="C731" s="67" t="s">
        <v>1051</v>
      </c>
      <c r="D731" s="67" t="s">
        <v>1615</v>
      </c>
      <c r="E731" s="67">
        <v>0</v>
      </c>
      <c r="F731" s="70">
        <v>0</v>
      </c>
      <c r="G731" s="67">
        <v>63430</v>
      </c>
      <c r="H731" s="70">
        <v>0.79694940382706603</v>
      </c>
      <c r="I731" s="69">
        <v>0</v>
      </c>
      <c r="J731" s="69">
        <v>0</v>
      </c>
      <c r="K731" s="69">
        <v>0</v>
      </c>
      <c r="L731" s="69">
        <v>0</v>
      </c>
      <c r="M731" s="69">
        <v>0</v>
      </c>
      <c r="N731" s="69">
        <v>0</v>
      </c>
      <c r="O731" s="69">
        <v>0</v>
      </c>
      <c r="P731" s="69">
        <v>0</v>
      </c>
      <c r="Q731" s="69">
        <v>1</v>
      </c>
      <c r="R731" s="69">
        <v>1</v>
      </c>
      <c r="S731" s="69">
        <v>2</v>
      </c>
      <c r="T731" s="69">
        <v>3</v>
      </c>
      <c r="U731" s="69">
        <v>10</v>
      </c>
      <c r="V731" s="69">
        <v>0.26927667701121999</v>
      </c>
      <c r="W731" s="69">
        <v>0.61332178892047595</v>
      </c>
    </row>
    <row r="732" spans="2:23">
      <c r="B732" s="67">
        <v>730</v>
      </c>
      <c r="C732" s="67" t="s">
        <v>1052</v>
      </c>
      <c r="D732" s="67" t="s">
        <v>1615</v>
      </c>
      <c r="E732" s="67">
        <v>0</v>
      </c>
      <c r="F732" s="70">
        <v>0</v>
      </c>
      <c r="G732" s="67">
        <v>62359</v>
      </c>
      <c r="H732" s="70">
        <v>0.78349310851729503</v>
      </c>
      <c r="I732" s="69">
        <v>0</v>
      </c>
      <c r="J732" s="69">
        <v>0</v>
      </c>
      <c r="K732" s="69">
        <v>0</v>
      </c>
      <c r="L732" s="69">
        <v>0</v>
      </c>
      <c r="M732" s="69">
        <v>0</v>
      </c>
      <c r="N732" s="69">
        <v>0</v>
      </c>
      <c r="O732" s="69">
        <v>0</v>
      </c>
      <c r="P732" s="69">
        <v>0</v>
      </c>
      <c r="Q732" s="69">
        <v>1</v>
      </c>
      <c r="R732" s="69">
        <v>2</v>
      </c>
      <c r="S732" s="69">
        <v>2</v>
      </c>
      <c r="T732" s="69">
        <v>3</v>
      </c>
      <c r="U732" s="69">
        <v>10</v>
      </c>
      <c r="V732" s="69">
        <v>0.290962546016509</v>
      </c>
      <c r="W732" s="69">
        <v>0.63970373921915802</v>
      </c>
    </row>
    <row r="733" spans="2:23">
      <c r="B733" s="67">
        <v>731</v>
      </c>
      <c r="C733" s="67" t="s">
        <v>1053</v>
      </c>
      <c r="D733" s="67" t="s">
        <v>1615</v>
      </c>
      <c r="E733" s="67">
        <v>0</v>
      </c>
      <c r="F733" s="70">
        <v>0</v>
      </c>
      <c r="G733" s="67">
        <v>74904</v>
      </c>
      <c r="H733" s="70">
        <v>0.94111143219710802</v>
      </c>
      <c r="I733" s="69">
        <v>0</v>
      </c>
      <c r="J733" s="69">
        <v>0</v>
      </c>
      <c r="K733" s="69">
        <v>0</v>
      </c>
      <c r="L733" s="69">
        <v>0</v>
      </c>
      <c r="M733" s="69">
        <v>0</v>
      </c>
      <c r="N733" s="69">
        <v>0</v>
      </c>
      <c r="O733" s="69">
        <v>0</v>
      </c>
      <c r="P733" s="69">
        <v>0</v>
      </c>
      <c r="Q733" s="69">
        <v>0</v>
      </c>
      <c r="R733" s="69">
        <v>1</v>
      </c>
      <c r="S733" s="69">
        <v>1</v>
      </c>
      <c r="T733" s="69">
        <v>1</v>
      </c>
      <c r="U733" s="69">
        <v>8</v>
      </c>
      <c r="V733" s="69">
        <v>6.7206091140958102E-2</v>
      </c>
      <c r="W733" s="69">
        <v>0.29056259076875901</v>
      </c>
    </row>
    <row r="734" spans="2:23">
      <c r="B734" s="67">
        <v>732</v>
      </c>
      <c r="C734" s="67" t="s">
        <v>1054</v>
      </c>
      <c r="D734" s="67" t="s">
        <v>1615</v>
      </c>
      <c r="E734" s="67">
        <v>0</v>
      </c>
      <c r="F734" s="70">
        <v>0</v>
      </c>
      <c r="G734" s="67">
        <v>74245</v>
      </c>
      <c r="H734" s="70">
        <v>0.93283160156299105</v>
      </c>
      <c r="I734" s="69">
        <v>0</v>
      </c>
      <c r="J734" s="69">
        <v>0</v>
      </c>
      <c r="K734" s="69">
        <v>0</v>
      </c>
      <c r="L734" s="69">
        <v>0</v>
      </c>
      <c r="M734" s="69">
        <v>0</v>
      </c>
      <c r="N734" s="69">
        <v>0</v>
      </c>
      <c r="O734" s="69">
        <v>0</v>
      </c>
      <c r="P734" s="69">
        <v>0</v>
      </c>
      <c r="Q734" s="69">
        <v>0</v>
      </c>
      <c r="R734" s="69">
        <v>1</v>
      </c>
      <c r="S734" s="69">
        <v>1</v>
      </c>
      <c r="T734" s="69">
        <v>1</v>
      </c>
      <c r="U734" s="69">
        <v>8</v>
      </c>
      <c r="V734" s="69">
        <v>7.6654395597492195E-2</v>
      </c>
      <c r="W734" s="69">
        <v>0.30899997443328397</v>
      </c>
    </row>
    <row r="735" spans="2:23">
      <c r="B735" s="67">
        <v>733</v>
      </c>
      <c r="C735" s="67" t="s">
        <v>1055</v>
      </c>
      <c r="D735" s="67" t="s">
        <v>1615</v>
      </c>
      <c r="E735" s="67">
        <v>0</v>
      </c>
      <c r="F735" s="70">
        <v>0</v>
      </c>
      <c r="G735" s="67">
        <v>73283</v>
      </c>
      <c r="H735" s="70">
        <v>0.92074480783003099</v>
      </c>
      <c r="I735" s="69">
        <v>0</v>
      </c>
      <c r="J735" s="69">
        <v>0</v>
      </c>
      <c r="K735" s="69">
        <v>0</v>
      </c>
      <c r="L735" s="69">
        <v>0</v>
      </c>
      <c r="M735" s="69">
        <v>0</v>
      </c>
      <c r="N735" s="69">
        <v>0</v>
      </c>
      <c r="O735" s="69">
        <v>0</v>
      </c>
      <c r="P735" s="69">
        <v>0</v>
      </c>
      <c r="Q735" s="69">
        <v>0</v>
      </c>
      <c r="R735" s="69">
        <v>1</v>
      </c>
      <c r="S735" s="69">
        <v>1</v>
      </c>
      <c r="T735" s="69">
        <v>1</v>
      </c>
      <c r="U735" s="69">
        <v>8</v>
      </c>
      <c r="V735" s="69">
        <v>9.03117186616577E-2</v>
      </c>
      <c r="W735" s="69">
        <v>0.33256928453248502</v>
      </c>
    </row>
    <row r="736" spans="2:23">
      <c r="B736" s="67">
        <v>734</v>
      </c>
      <c r="C736" s="67" t="s">
        <v>1056</v>
      </c>
      <c r="D736" s="67" t="s">
        <v>1615</v>
      </c>
      <c r="E736" s="67">
        <v>0</v>
      </c>
      <c r="F736" s="70">
        <v>0</v>
      </c>
      <c r="G736" s="67">
        <v>71832</v>
      </c>
      <c r="H736" s="70">
        <v>0.90251410335339399</v>
      </c>
      <c r="I736" s="69">
        <v>0</v>
      </c>
      <c r="J736" s="69">
        <v>0</v>
      </c>
      <c r="K736" s="69">
        <v>0</v>
      </c>
      <c r="L736" s="69">
        <v>0</v>
      </c>
      <c r="M736" s="69">
        <v>0</v>
      </c>
      <c r="N736" s="69">
        <v>0</v>
      </c>
      <c r="O736" s="69">
        <v>0</v>
      </c>
      <c r="P736" s="69">
        <v>0</v>
      </c>
      <c r="Q736" s="69">
        <v>0</v>
      </c>
      <c r="R736" s="69">
        <v>1</v>
      </c>
      <c r="S736" s="69">
        <v>1</v>
      </c>
      <c r="T736" s="69">
        <v>2</v>
      </c>
      <c r="U736" s="69">
        <v>8</v>
      </c>
      <c r="V736" s="69">
        <v>0.11119347664937</v>
      </c>
      <c r="W736" s="69">
        <v>0.36518170785843701</v>
      </c>
    </row>
    <row r="737" spans="2:23">
      <c r="B737" s="67">
        <v>735</v>
      </c>
      <c r="C737" s="67" t="s">
        <v>1057</v>
      </c>
      <c r="D737" s="67" t="s">
        <v>1615</v>
      </c>
      <c r="E737" s="67">
        <v>0</v>
      </c>
      <c r="F737" s="70">
        <v>0</v>
      </c>
      <c r="G737" s="67">
        <v>71463</v>
      </c>
      <c r="H737" s="70">
        <v>0.89787790076767504</v>
      </c>
      <c r="I737" s="69">
        <v>0</v>
      </c>
      <c r="J737" s="69">
        <v>0</v>
      </c>
      <c r="K737" s="69">
        <v>0</v>
      </c>
      <c r="L737" s="69">
        <v>0</v>
      </c>
      <c r="M737" s="69">
        <v>0</v>
      </c>
      <c r="N737" s="69">
        <v>0</v>
      </c>
      <c r="O737" s="69">
        <v>0</v>
      </c>
      <c r="P737" s="69">
        <v>0</v>
      </c>
      <c r="Q737" s="69">
        <v>1</v>
      </c>
      <c r="R737" s="69">
        <v>1</v>
      </c>
      <c r="S737" s="69">
        <v>1</v>
      </c>
      <c r="T737" s="69">
        <v>2</v>
      </c>
      <c r="U737" s="69">
        <v>8</v>
      </c>
      <c r="V737" s="69">
        <v>0.11672173989521401</v>
      </c>
      <c r="W737" s="69">
        <v>0.37381390992826202</v>
      </c>
    </row>
    <row r="738" spans="2:23">
      <c r="B738" s="67">
        <v>736</v>
      </c>
      <c r="C738" s="67" t="s">
        <v>1058</v>
      </c>
      <c r="D738" s="67" t="s">
        <v>1615</v>
      </c>
      <c r="E738" s="67">
        <v>0</v>
      </c>
      <c r="F738" s="70">
        <v>0</v>
      </c>
      <c r="G738" s="67">
        <v>67414</v>
      </c>
      <c r="H738" s="70">
        <v>0.84700531467125695</v>
      </c>
      <c r="I738" s="69">
        <v>0</v>
      </c>
      <c r="J738" s="69">
        <v>0</v>
      </c>
      <c r="K738" s="69">
        <v>0</v>
      </c>
      <c r="L738" s="69">
        <v>0</v>
      </c>
      <c r="M738" s="69">
        <v>0</v>
      </c>
      <c r="N738" s="69">
        <v>0</v>
      </c>
      <c r="O738" s="69">
        <v>0</v>
      </c>
      <c r="P738" s="69">
        <v>0</v>
      </c>
      <c r="Q738" s="69">
        <v>1</v>
      </c>
      <c r="R738" s="69">
        <v>1</v>
      </c>
      <c r="S738" s="69">
        <v>2</v>
      </c>
      <c r="T738" s="69">
        <v>3</v>
      </c>
      <c r="U738" s="69">
        <v>7</v>
      </c>
      <c r="V738" s="69">
        <v>0.20482215325853401</v>
      </c>
      <c r="W738" s="69">
        <v>0.55240498364675905</v>
      </c>
    </row>
    <row r="739" spans="2:23">
      <c r="B739" s="67">
        <v>737</v>
      </c>
      <c r="C739" s="67" t="s">
        <v>1059</v>
      </c>
      <c r="D739" s="67" t="s">
        <v>1615</v>
      </c>
      <c r="E739" s="67">
        <v>0</v>
      </c>
      <c r="F739" s="70">
        <v>0</v>
      </c>
      <c r="G739" s="67">
        <v>66337</v>
      </c>
      <c r="H739" s="70">
        <v>0.83347363395358798</v>
      </c>
      <c r="I739" s="69">
        <v>0</v>
      </c>
      <c r="J739" s="69">
        <v>0</v>
      </c>
      <c r="K739" s="69">
        <v>0</v>
      </c>
      <c r="L739" s="69">
        <v>0</v>
      </c>
      <c r="M739" s="69">
        <v>0</v>
      </c>
      <c r="N739" s="69">
        <v>0</v>
      </c>
      <c r="O739" s="69">
        <v>0</v>
      </c>
      <c r="P739" s="69">
        <v>0</v>
      </c>
      <c r="Q739" s="69">
        <v>1</v>
      </c>
      <c r="R739" s="69">
        <v>1</v>
      </c>
      <c r="S739" s="69">
        <v>2</v>
      </c>
      <c r="T739" s="69">
        <v>3</v>
      </c>
      <c r="U739" s="69">
        <v>7</v>
      </c>
      <c r="V739" s="69">
        <v>0.221117965599126</v>
      </c>
      <c r="W739" s="69">
        <v>0.567334900743796</v>
      </c>
    </row>
    <row r="740" spans="2:23">
      <c r="B740" s="67">
        <v>738</v>
      </c>
      <c r="C740" s="67" t="s">
        <v>1060</v>
      </c>
      <c r="D740" s="67" t="s">
        <v>1615</v>
      </c>
      <c r="E740" s="67">
        <v>0</v>
      </c>
      <c r="F740" s="70">
        <v>0</v>
      </c>
      <c r="G740" s="67">
        <v>64475</v>
      </c>
      <c r="H740" s="70">
        <v>0.81007902903594597</v>
      </c>
      <c r="I740" s="69">
        <v>0</v>
      </c>
      <c r="J740" s="69">
        <v>0</v>
      </c>
      <c r="K740" s="69">
        <v>0</v>
      </c>
      <c r="L740" s="69">
        <v>0</v>
      </c>
      <c r="M740" s="69">
        <v>0</v>
      </c>
      <c r="N740" s="69">
        <v>0</v>
      </c>
      <c r="O740" s="69">
        <v>0</v>
      </c>
      <c r="P740" s="69">
        <v>0</v>
      </c>
      <c r="Q740" s="69">
        <v>1</v>
      </c>
      <c r="R740" s="69">
        <v>1</v>
      </c>
      <c r="S740" s="69">
        <v>2</v>
      </c>
      <c r="T740" s="69">
        <v>3</v>
      </c>
      <c r="U740" s="69">
        <v>7</v>
      </c>
      <c r="V740" s="69">
        <v>0.25035493962885302</v>
      </c>
      <c r="W740" s="69">
        <v>0.59369543881230402</v>
      </c>
    </row>
    <row r="741" spans="2:23">
      <c r="B741" s="67">
        <v>739</v>
      </c>
      <c r="C741" s="67" t="s">
        <v>1061</v>
      </c>
      <c r="D741" s="67" t="s">
        <v>1615</v>
      </c>
      <c r="E741" s="67">
        <v>0</v>
      </c>
      <c r="F741" s="70">
        <v>0</v>
      </c>
      <c r="G741" s="67">
        <v>62040</v>
      </c>
      <c r="H741" s="70">
        <v>0.77948511766405704</v>
      </c>
      <c r="I741" s="69">
        <v>0</v>
      </c>
      <c r="J741" s="69">
        <v>0</v>
      </c>
      <c r="K741" s="69">
        <v>0</v>
      </c>
      <c r="L741" s="69">
        <v>0</v>
      </c>
      <c r="M741" s="69">
        <v>0</v>
      </c>
      <c r="N741" s="69">
        <v>0</v>
      </c>
      <c r="O741" s="69">
        <v>0</v>
      </c>
      <c r="P741" s="69">
        <v>0</v>
      </c>
      <c r="Q741" s="69">
        <v>1</v>
      </c>
      <c r="R741" s="69">
        <v>2</v>
      </c>
      <c r="S741" s="69">
        <v>2</v>
      </c>
      <c r="T741" s="69">
        <v>3</v>
      </c>
      <c r="U741" s="69">
        <v>7</v>
      </c>
      <c r="V741" s="69">
        <v>0.289907150305939</v>
      </c>
      <c r="W741" s="69">
        <v>0.62747619704618296</v>
      </c>
    </row>
    <row r="742" spans="2:23">
      <c r="B742" s="67">
        <v>740</v>
      </c>
      <c r="C742" s="67" t="s">
        <v>1062</v>
      </c>
      <c r="D742" s="67" t="s">
        <v>1615</v>
      </c>
      <c r="E742" s="67">
        <v>0</v>
      </c>
      <c r="F742" s="70">
        <v>0</v>
      </c>
      <c r="G742" s="67">
        <v>61210</v>
      </c>
      <c r="H742" s="70">
        <v>0.76905680290485101</v>
      </c>
      <c r="I742" s="69">
        <v>0</v>
      </c>
      <c r="J742" s="69">
        <v>0</v>
      </c>
      <c r="K742" s="69">
        <v>0</v>
      </c>
      <c r="L742" s="69">
        <v>0</v>
      </c>
      <c r="M742" s="69">
        <v>0</v>
      </c>
      <c r="N742" s="69">
        <v>0</v>
      </c>
      <c r="O742" s="69">
        <v>0</v>
      </c>
      <c r="P742" s="69">
        <v>0</v>
      </c>
      <c r="Q742" s="69">
        <v>1</v>
      </c>
      <c r="R742" s="69">
        <v>2</v>
      </c>
      <c r="S742" s="69">
        <v>2</v>
      </c>
      <c r="T742" s="69">
        <v>3</v>
      </c>
      <c r="U742" s="69">
        <v>7</v>
      </c>
      <c r="V742" s="69">
        <v>0.30411729969468898</v>
      </c>
      <c r="W742" s="69">
        <v>0.63948717479367401</v>
      </c>
    </row>
    <row r="743" spans="2:23">
      <c r="B743" s="67">
        <v>741</v>
      </c>
      <c r="C743" s="67" t="s">
        <v>1063</v>
      </c>
      <c r="D743" s="67" t="s">
        <v>1615</v>
      </c>
      <c r="E743" s="67">
        <v>0</v>
      </c>
      <c r="F743" s="70">
        <v>0</v>
      </c>
      <c r="G743" s="67">
        <v>66755</v>
      </c>
      <c r="H743" s="70">
        <v>0.83872548403713998</v>
      </c>
      <c r="I743" s="69">
        <v>0</v>
      </c>
      <c r="J743" s="69">
        <v>0</v>
      </c>
      <c r="K743" s="69">
        <v>0</v>
      </c>
      <c r="L743" s="69">
        <v>0</v>
      </c>
      <c r="M743" s="69">
        <v>0</v>
      </c>
      <c r="N743" s="69">
        <v>0</v>
      </c>
      <c r="O743" s="69">
        <v>0</v>
      </c>
      <c r="P743" s="69">
        <v>0</v>
      </c>
      <c r="Q743" s="69">
        <v>19</v>
      </c>
      <c r="R743" s="69">
        <v>300</v>
      </c>
      <c r="S743" s="69">
        <v>1213.33</v>
      </c>
      <c r="T743" s="69">
        <v>2217</v>
      </c>
      <c r="U743" s="69">
        <v>13413.67</v>
      </c>
      <c r="V743" s="69">
        <v>76.061368747722696</v>
      </c>
      <c r="W743" s="69">
        <v>419.632725808614</v>
      </c>
    </row>
    <row r="744" spans="2:23">
      <c r="B744" s="67">
        <v>742</v>
      </c>
      <c r="C744" s="67" t="s">
        <v>1064</v>
      </c>
      <c r="D744" s="67" t="s">
        <v>1615</v>
      </c>
      <c r="E744" s="67">
        <v>0</v>
      </c>
      <c r="F744" s="70">
        <v>0</v>
      </c>
      <c r="G744" s="67">
        <v>64483</v>
      </c>
      <c r="H744" s="70">
        <v>0.81017954291314298</v>
      </c>
      <c r="I744" s="69">
        <v>0</v>
      </c>
      <c r="J744" s="69">
        <v>0</v>
      </c>
      <c r="K744" s="69">
        <v>0</v>
      </c>
      <c r="L744" s="69">
        <v>0</v>
      </c>
      <c r="M744" s="69">
        <v>0</v>
      </c>
      <c r="N744" s="69">
        <v>0</v>
      </c>
      <c r="O744" s="69">
        <v>0</v>
      </c>
      <c r="P744" s="69">
        <v>0</v>
      </c>
      <c r="Q744" s="69">
        <v>18.670000000000002</v>
      </c>
      <c r="R744" s="69">
        <v>290.75</v>
      </c>
      <c r="S744" s="69">
        <v>1186.67</v>
      </c>
      <c r="T744" s="69">
        <v>2171.67</v>
      </c>
      <c r="U744" s="69">
        <v>13368.33</v>
      </c>
      <c r="V744" s="69">
        <v>73.9058882285686</v>
      </c>
      <c r="W744" s="69">
        <v>413.33144763010699</v>
      </c>
    </row>
    <row r="745" spans="2:23">
      <c r="B745" s="67">
        <v>743</v>
      </c>
      <c r="C745" s="67" t="s">
        <v>1065</v>
      </c>
      <c r="D745" s="67" t="s">
        <v>1615</v>
      </c>
      <c r="E745" s="67">
        <v>0</v>
      </c>
      <c r="F745" s="70">
        <v>0</v>
      </c>
      <c r="G745" s="67">
        <v>61278</v>
      </c>
      <c r="H745" s="70">
        <v>0.76991117086102701</v>
      </c>
      <c r="I745" s="69">
        <v>0</v>
      </c>
      <c r="J745" s="69">
        <v>0</v>
      </c>
      <c r="K745" s="69">
        <v>0</v>
      </c>
      <c r="L745" s="69">
        <v>0</v>
      </c>
      <c r="M745" s="69">
        <v>0</v>
      </c>
      <c r="N745" s="69">
        <v>0</v>
      </c>
      <c r="O745" s="69">
        <v>0</v>
      </c>
      <c r="P745" s="69">
        <v>0</v>
      </c>
      <c r="Q745" s="69">
        <v>19.75</v>
      </c>
      <c r="R745" s="69">
        <v>228.75</v>
      </c>
      <c r="S745" s="69">
        <v>1097.22</v>
      </c>
      <c r="T745" s="69">
        <v>2081.67</v>
      </c>
      <c r="U745" s="69">
        <v>13277.42</v>
      </c>
      <c r="V745" s="69">
        <v>69.594141046098201</v>
      </c>
      <c r="W745" s="69">
        <v>398.31611643822799</v>
      </c>
    </row>
    <row r="746" spans="2:23">
      <c r="B746" s="67">
        <v>744</v>
      </c>
      <c r="C746" s="67" t="s">
        <v>1066</v>
      </c>
      <c r="D746" s="67" t="s">
        <v>1615</v>
      </c>
      <c r="E746" s="67">
        <v>0</v>
      </c>
      <c r="F746" s="70">
        <v>0</v>
      </c>
      <c r="G746" s="67">
        <v>56311</v>
      </c>
      <c r="H746" s="70">
        <v>0.70750461735623404</v>
      </c>
      <c r="I746" s="69">
        <v>0</v>
      </c>
      <c r="J746" s="69">
        <v>0</v>
      </c>
      <c r="K746" s="69">
        <v>0</v>
      </c>
      <c r="L746" s="69">
        <v>0</v>
      </c>
      <c r="M746" s="69">
        <v>0</v>
      </c>
      <c r="N746" s="69">
        <v>0</v>
      </c>
      <c r="O746" s="69">
        <v>0</v>
      </c>
      <c r="P746" s="69">
        <v>0.89</v>
      </c>
      <c r="Q746" s="69">
        <v>23</v>
      </c>
      <c r="R746" s="69">
        <v>160.215</v>
      </c>
      <c r="S746" s="69">
        <v>943.34399999999403</v>
      </c>
      <c r="T746" s="69">
        <v>1941.20000000001</v>
      </c>
      <c r="U746" s="69">
        <v>13094.92</v>
      </c>
      <c r="V746" s="69">
        <v>62.503523765249803</v>
      </c>
      <c r="W746" s="69">
        <v>373.62229495415698</v>
      </c>
    </row>
    <row r="747" spans="2:23">
      <c r="B747" s="67">
        <v>745</v>
      </c>
      <c r="C747" s="67" t="s">
        <v>1067</v>
      </c>
      <c r="D747" s="67" t="s">
        <v>1615</v>
      </c>
      <c r="E747" s="67">
        <v>0</v>
      </c>
      <c r="F747" s="70">
        <v>0</v>
      </c>
      <c r="G747" s="67">
        <v>54009</v>
      </c>
      <c r="H747" s="70">
        <v>0.67858174919274805</v>
      </c>
      <c r="I747" s="69">
        <v>0</v>
      </c>
      <c r="J747" s="69">
        <v>0</v>
      </c>
      <c r="K747" s="69">
        <v>0</v>
      </c>
      <c r="L747" s="69">
        <v>0</v>
      </c>
      <c r="M747" s="69">
        <v>0</v>
      </c>
      <c r="N747" s="69">
        <v>0</v>
      </c>
      <c r="O747" s="69">
        <v>0</v>
      </c>
      <c r="P747" s="69">
        <v>1.1399999999999999</v>
      </c>
      <c r="Q747" s="69">
        <v>21.14</v>
      </c>
      <c r="R747" s="69">
        <v>129.49</v>
      </c>
      <c r="S747" s="69">
        <v>789.54</v>
      </c>
      <c r="T747" s="69">
        <v>1818.5050000000001</v>
      </c>
      <c r="U747" s="69">
        <v>13029.88</v>
      </c>
      <c r="V747" s="69">
        <v>56.448422309054997</v>
      </c>
      <c r="W747" s="69">
        <v>354.57636655283602</v>
      </c>
    </row>
    <row r="748" spans="2:23">
      <c r="B748" s="67">
        <v>746</v>
      </c>
      <c r="C748" s="67" t="s">
        <v>1068</v>
      </c>
      <c r="D748" s="67" t="s">
        <v>1615</v>
      </c>
      <c r="E748" s="67">
        <v>0</v>
      </c>
      <c r="F748" s="70">
        <v>0</v>
      </c>
      <c r="G748" s="67">
        <v>60444</v>
      </c>
      <c r="H748" s="70">
        <v>0.75943259916322203</v>
      </c>
      <c r="I748" s="69">
        <v>0</v>
      </c>
      <c r="J748" s="69">
        <v>0</v>
      </c>
      <c r="K748" s="69">
        <v>0</v>
      </c>
      <c r="L748" s="69">
        <v>0</v>
      </c>
      <c r="M748" s="69">
        <v>0</v>
      </c>
      <c r="N748" s="69">
        <v>0</v>
      </c>
      <c r="O748" s="69">
        <v>0</v>
      </c>
      <c r="P748" s="69">
        <v>0</v>
      </c>
      <c r="Q748" s="69">
        <v>280.67</v>
      </c>
      <c r="R748" s="69">
        <v>873.67</v>
      </c>
      <c r="S748" s="69">
        <v>2328.8020000000001</v>
      </c>
      <c r="T748" s="69">
        <v>3234.7000000000398</v>
      </c>
      <c r="U748" s="69">
        <v>7360.67</v>
      </c>
      <c r="V748" s="69">
        <v>144.90820469651101</v>
      </c>
      <c r="W748" s="69">
        <v>583.13191748784402</v>
      </c>
    </row>
    <row r="749" spans="2:23">
      <c r="B749" s="67">
        <v>747</v>
      </c>
      <c r="C749" s="67" t="s">
        <v>1069</v>
      </c>
      <c r="D749" s="67" t="s">
        <v>1615</v>
      </c>
      <c r="E749" s="67">
        <v>0</v>
      </c>
      <c r="F749" s="70">
        <v>0</v>
      </c>
      <c r="G749" s="67">
        <v>58083</v>
      </c>
      <c r="H749" s="70">
        <v>0.72976844115540696</v>
      </c>
      <c r="I749" s="69">
        <v>0</v>
      </c>
      <c r="J749" s="69">
        <v>0</v>
      </c>
      <c r="K749" s="69">
        <v>0</v>
      </c>
      <c r="L749" s="69">
        <v>0</v>
      </c>
      <c r="M749" s="69">
        <v>0</v>
      </c>
      <c r="N749" s="69">
        <v>0</v>
      </c>
      <c r="O749" s="69">
        <v>0</v>
      </c>
      <c r="P749" s="69">
        <v>1</v>
      </c>
      <c r="Q749" s="69">
        <v>225</v>
      </c>
      <c r="R749" s="69">
        <v>829.5</v>
      </c>
      <c r="S749" s="69">
        <v>2280.6999999999998</v>
      </c>
      <c r="T749" s="69">
        <v>3189.3700000000399</v>
      </c>
      <c r="U749" s="69">
        <v>7314.67</v>
      </c>
      <c r="V749" s="69">
        <v>139.91439182822199</v>
      </c>
      <c r="W749" s="69">
        <v>573.20649807789198</v>
      </c>
    </row>
    <row r="750" spans="2:23">
      <c r="B750" s="67">
        <v>748</v>
      </c>
      <c r="C750" s="67" t="s">
        <v>1070</v>
      </c>
      <c r="D750" s="67" t="s">
        <v>1615</v>
      </c>
      <c r="E750" s="67">
        <v>0</v>
      </c>
      <c r="F750" s="70">
        <v>0</v>
      </c>
      <c r="G750" s="67">
        <v>55118</v>
      </c>
      <c r="H750" s="70">
        <v>0.69251548541920604</v>
      </c>
      <c r="I750" s="69">
        <v>0</v>
      </c>
      <c r="J750" s="69">
        <v>0</v>
      </c>
      <c r="K750" s="69">
        <v>0</v>
      </c>
      <c r="L750" s="69">
        <v>0</v>
      </c>
      <c r="M750" s="69">
        <v>0</v>
      </c>
      <c r="N750" s="69">
        <v>0</v>
      </c>
      <c r="O750" s="69">
        <v>0</v>
      </c>
      <c r="P750" s="69">
        <v>1.75</v>
      </c>
      <c r="Q750" s="69">
        <v>147.83000000000001</v>
      </c>
      <c r="R750" s="69">
        <v>747.33500000000004</v>
      </c>
      <c r="S750" s="69">
        <v>2188.4940000000001</v>
      </c>
      <c r="T750" s="69">
        <v>3091.77000000001</v>
      </c>
      <c r="U750" s="69">
        <v>7223.67</v>
      </c>
      <c r="V750" s="69">
        <v>130.536493070825</v>
      </c>
      <c r="W750" s="69">
        <v>553.386875859415</v>
      </c>
    </row>
    <row r="751" spans="2:23">
      <c r="B751" s="67">
        <v>749</v>
      </c>
      <c r="C751" s="67" t="s">
        <v>1071</v>
      </c>
      <c r="D751" s="67" t="s">
        <v>1615</v>
      </c>
      <c r="E751" s="67">
        <v>0</v>
      </c>
      <c r="F751" s="70">
        <v>0</v>
      </c>
      <c r="G751" s="67">
        <v>50830</v>
      </c>
      <c r="H751" s="70">
        <v>0.63864004724152201</v>
      </c>
      <c r="I751" s="69">
        <v>0</v>
      </c>
      <c r="J751" s="69">
        <v>0</v>
      </c>
      <c r="K751" s="69">
        <v>0</v>
      </c>
      <c r="L751" s="69">
        <v>0</v>
      </c>
      <c r="M751" s="69">
        <v>0</v>
      </c>
      <c r="N751" s="69">
        <v>0</v>
      </c>
      <c r="O751" s="69">
        <v>0</v>
      </c>
      <c r="P751" s="69">
        <v>2.63</v>
      </c>
      <c r="Q751" s="69">
        <v>96.5</v>
      </c>
      <c r="R751" s="69">
        <v>601.74</v>
      </c>
      <c r="S751" s="69">
        <v>2048.0120000000002</v>
      </c>
      <c r="T751" s="69">
        <v>2901.442</v>
      </c>
      <c r="U751" s="69">
        <v>8495.25</v>
      </c>
      <c r="V751" s="69">
        <v>116.083893405033</v>
      </c>
      <c r="W751" s="69">
        <v>519.04871037681596</v>
      </c>
    </row>
    <row r="752" spans="2:23">
      <c r="B752" s="67">
        <v>750</v>
      </c>
      <c r="C752" s="67" t="s">
        <v>1072</v>
      </c>
      <c r="D752" s="67" t="s">
        <v>1615</v>
      </c>
      <c r="E752" s="67">
        <v>0</v>
      </c>
      <c r="F752" s="70">
        <v>0</v>
      </c>
      <c r="G752" s="67">
        <v>48672</v>
      </c>
      <c r="H752" s="70">
        <v>0.61152642886758601</v>
      </c>
      <c r="I752" s="69">
        <v>0</v>
      </c>
      <c r="J752" s="69">
        <v>0</v>
      </c>
      <c r="K752" s="69">
        <v>0</v>
      </c>
      <c r="L752" s="69">
        <v>0</v>
      </c>
      <c r="M752" s="69">
        <v>0</v>
      </c>
      <c r="N752" s="69">
        <v>0</v>
      </c>
      <c r="O752" s="69">
        <v>0</v>
      </c>
      <c r="P752" s="69">
        <v>2.67</v>
      </c>
      <c r="Q752" s="69">
        <v>77.06</v>
      </c>
      <c r="R752" s="69">
        <v>452.51499999999999</v>
      </c>
      <c r="S752" s="69">
        <v>1921.492</v>
      </c>
      <c r="T752" s="69">
        <v>2719.5929999999998</v>
      </c>
      <c r="U752" s="69">
        <v>8312.2999999999993</v>
      </c>
      <c r="V752" s="69">
        <v>104.601255795253</v>
      </c>
      <c r="W752" s="69">
        <v>489.672353369674</v>
      </c>
    </row>
    <row r="753" spans="2:23">
      <c r="B753" s="67">
        <v>751</v>
      </c>
      <c r="C753" s="67" t="s">
        <v>1073</v>
      </c>
      <c r="D753" s="67" t="s">
        <v>1615</v>
      </c>
      <c r="E753" s="67">
        <v>0</v>
      </c>
      <c r="F753" s="70">
        <v>0</v>
      </c>
      <c r="G753" s="67">
        <v>79417</v>
      </c>
      <c r="H753" s="70">
        <v>0.99781382317096201</v>
      </c>
      <c r="I753" s="69">
        <v>0</v>
      </c>
      <c r="J753" s="69">
        <v>0</v>
      </c>
      <c r="K753" s="69">
        <v>0</v>
      </c>
      <c r="L753" s="69">
        <v>0</v>
      </c>
      <c r="M753" s="69">
        <v>0</v>
      </c>
      <c r="N753" s="69">
        <v>0</v>
      </c>
      <c r="O753" s="69">
        <v>0</v>
      </c>
      <c r="P753" s="69">
        <v>0</v>
      </c>
      <c r="Q753" s="69">
        <v>0</v>
      </c>
      <c r="R753" s="69">
        <v>0</v>
      </c>
      <c r="S753" s="69">
        <v>0</v>
      </c>
      <c r="T753" s="69">
        <v>0</v>
      </c>
      <c r="U753" s="69">
        <v>6631.67</v>
      </c>
      <c r="V753" s="69">
        <v>1.9307341282305801</v>
      </c>
      <c r="W753" s="69">
        <v>68.601891173894103</v>
      </c>
    </row>
    <row r="754" spans="2:23">
      <c r="B754" s="67">
        <v>752</v>
      </c>
      <c r="C754" s="67" t="s">
        <v>1074</v>
      </c>
      <c r="D754" s="67" t="s">
        <v>1615</v>
      </c>
      <c r="E754" s="67">
        <v>0</v>
      </c>
      <c r="F754" s="70">
        <v>0</v>
      </c>
      <c r="G754" s="67">
        <v>79383</v>
      </c>
      <c r="H754" s="70">
        <v>0.99738663919287396</v>
      </c>
      <c r="I754" s="69">
        <v>0</v>
      </c>
      <c r="J754" s="69">
        <v>0</v>
      </c>
      <c r="K754" s="69">
        <v>0</v>
      </c>
      <c r="L754" s="69">
        <v>0</v>
      </c>
      <c r="M754" s="69">
        <v>0</v>
      </c>
      <c r="N754" s="69">
        <v>0</v>
      </c>
      <c r="O754" s="69">
        <v>0</v>
      </c>
      <c r="P754" s="69">
        <v>0</v>
      </c>
      <c r="Q754" s="69">
        <v>0</v>
      </c>
      <c r="R754" s="69">
        <v>0</v>
      </c>
      <c r="S754" s="69">
        <v>0</v>
      </c>
      <c r="T754" s="69">
        <v>0</v>
      </c>
      <c r="U754" s="69">
        <v>6585.67</v>
      </c>
      <c r="V754" s="69">
        <v>1.90723926072043</v>
      </c>
      <c r="W754" s="69">
        <v>67.530481982059598</v>
      </c>
    </row>
    <row r="755" spans="2:23">
      <c r="B755" s="67">
        <v>753</v>
      </c>
      <c r="C755" s="67" t="s">
        <v>1075</v>
      </c>
      <c r="D755" s="67" t="s">
        <v>1615</v>
      </c>
      <c r="E755" s="67">
        <v>0</v>
      </c>
      <c r="F755" s="70">
        <v>0</v>
      </c>
      <c r="G755" s="67">
        <v>79327</v>
      </c>
      <c r="H755" s="70">
        <v>0.99668304205249303</v>
      </c>
      <c r="I755" s="69">
        <v>0</v>
      </c>
      <c r="J755" s="69">
        <v>0</v>
      </c>
      <c r="K755" s="69">
        <v>0</v>
      </c>
      <c r="L755" s="69">
        <v>0</v>
      </c>
      <c r="M755" s="69">
        <v>0</v>
      </c>
      <c r="N755" s="69">
        <v>0</v>
      </c>
      <c r="O755" s="69">
        <v>0</v>
      </c>
      <c r="P755" s="69">
        <v>0</v>
      </c>
      <c r="Q755" s="69">
        <v>0</v>
      </c>
      <c r="R755" s="69">
        <v>0</v>
      </c>
      <c r="S755" s="69">
        <v>0</v>
      </c>
      <c r="T755" s="69">
        <v>0</v>
      </c>
      <c r="U755" s="69">
        <v>6494.67</v>
      </c>
      <c r="V755" s="69">
        <v>1.84657699991205</v>
      </c>
      <c r="W755" s="69">
        <v>65.423709539768097</v>
      </c>
    </row>
    <row r="756" spans="2:23">
      <c r="B756" s="67">
        <v>754</v>
      </c>
      <c r="C756" s="67" t="s">
        <v>1076</v>
      </c>
      <c r="D756" s="67" t="s">
        <v>1615</v>
      </c>
      <c r="E756" s="67">
        <v>0</v>
      </c>
      <c r="F756" s="70">
        <v>0</v>
      </c>
      <c r="G756" s="67">
        <v>79191</v>
      </c>
      <c r="H756" s="70">
        <v>0.99497430614014104</v>
      </c>
      <c r="I756" s="69">
        <v>0</v>
      </c>
      <c r="J756" s="69">
        <v>0</v>
      </c>
      <c r="K756" s="69">
        <v>0</v>
      </c>
      <c r="L756" s="69">
        <v>0</v>
      </c>
      <c r="M756" s="69">
        <v>0</v>
      </c>
      <c r="N756" s="69">
        <v>0</v>
      </c>
      <c r="O756" s="69">
        <v>0</v>
      </c>
      <c r="P756" s="69">
        <v>0</v>
      </c>
      <c r="Q756" s="69">
        <v>0</v>
      </c>
      <c r="R756" s="69">
        <v>0</v>
      </c>
      <c r="S756" s="69">
        <v>0</v>
      </c>
      <c r="T756" s="69">
        <v>0</v>
      </c>
      <c r="U756" s="69">
        <v>27314.75</v>
      </c>
      <c r="V756" s="69">
        <v>2.2420114083250602</v>
      </c>
      <c r="W756" s="69">
        <v>125.76629081742</v>
      </c>
    </row>
    <row r="757" spans="2:23">
      <c r="B757" s="67">
        <v>755</v>
      </c>
      <c r="C757" s="67" t="s">
        <v>1077</v>
      </c>
      <c r="D757" s="67" t="s">
        <v>1615</v>
      </c>
      <c r="E757" s="67">
        <v>0</v>
      </c>
      <c r="F757" s="70">
        <v>0</v>
      </c>
      <c r="G757" s="67">
        <v>79081</v>
      </c>
      <c r="H757" s="70">
        <v>0.99359224032867999</v>
      </c>
      <c r="I757" s="69">
        <v>0</v>
      </c>
      <c r="J757" s="69">
        <v>0</v>
      </c>
      <c r="K757" s="69">
        <v>0</v>
      </c>
      <c r="L757" s="69">
        <v>0</v>
      </c>
      <c r="M757" s="69">
        <v>0</v>
      </c>
      <c r="N757" s="69">
        <v>0</v>
      </c>
      <c r="O757" s="69">
        <v>0</v>
      </c>
      <c r="P757" s="69">
        <v>0</v>
      </c>
      <c r="Q757" s="69">
        <v>0</v>
      </c>
      <c r="R757" s="69">
        <v>0</v>
      </c>
      <c r="S757" s="69">
        <v>0</v>
      </c>
      <c r="T757" s="69">
        <v>0</v>
      </c>
      <c r="U757" s="69">
        <v>51542.83</v>
      </c>
      <c r="V757" s="69">
        <v>2.9126394944151999</v>
      </c>
      <c r="W757" s="69">
        <v>247.75226724203199</v>
      </c>
    </row>
    <row r="758" spans="2:23">
      <c r="B758" s="67">
        <v>756</v>
      </c>
      <c r="C758" s="67" t="s">
        <v>1078</v>
      </c>
      <c r="D758" s="67" t="s">
        <v>1615</v>
      </c>
      <c r="E758" s="67">
        <v>0</v>
      </c>
      <c r="F758" s="70">
        <v>0</v>
      </c>
      <c r="G758" s="67">
        <v>78649</v>
      </c>
      <c r="H758" s="70">
        <v>0.988164490960033</v>
      </c>
      <c r="I758" s="69">
        <v>0</v>
      </c>
      <c r="J758" s="69">
        <v>0</v>
      </c>
      <c r="K758" s="69">
        <v>0</v>
      </c>
      <c r="L758" s="69">
        <v>0</v>
      </c>
      <c r="M758" s="69">
        <v>0</v>
      </c>
      <c r="N758" s="69">
        <v>0</v>
      </c>
      <c r="O758" s="69">
        <v>0</v>
      </c>
      <c r="P758" s="69">
        <v>0</v>
      </c>
      <c r="Q758" s="69">
        <v>0</v>
      </c>
      <c r="R758" s="69">
        <v>0</v>
      </c>
      <c r="S758" s="69">
        <v>0</v>
      </c>
      <c r="T758" s="69">
        <v>7</v>
      </c>
      <c r="U758" s="69">
        <v>7119.67</v>
      </c>
      <c r="V758" s="69">
        <v>5.0470789410863004</v>
      </c>
      <c r="W758" s="69">
        <v>99.545585959526093</v>
      </c>
    </row>
    <row r="759" spans="2:23">
      <c r="B759" s="67">
        <v>757</v>
      </c>
      <c r="C759" s="67" t="s">
        <v>1079</v>
      </c>
      <c r="D759" s="67" t="s">
        <v>1615</v>
      </c>
      <c r="E759" s="67">
        <v>0</v>
      </c>
      <c r="F759" s="70">
        <v>0</v>
      </c>
      <c r="G759" s="67">
        <v>78496</v>
      </c>
      <c r="H759" s="70">
        <v>0.98624216305863699</v>
      </c>
      <c r="I759" s="69">
        <v>0</v>
      </c>
      <c r="J759" s="69">
        <v>0</v>
      </c>
      <c r="K759" s="69">
        <v>0</v>
      </c>
      <c r="L759" s="69">
        <v>0</v>
      </c>
      <c r="M759" s="69">
        <v>0</v>
      </c>
      <c r="N759" s="69">
        <v>0</v>
      </c>
      <c r="O759" s="69">
        <v>0</v>
      </c>
      <c r="P759" s="69">
        <v>0</v>
      </c>
      <c r="Q759" s="69">
        <v>0</v>
      </c>
      <c r="R759" s="69">
        <v>0</v>
      </c>
      <c r="S759" s="69">
        <v>0</v>
      </c>
      <c r="T759" s="69">
        <v>7.8470000000009898</v>
      </c>
      <c r="U759" s="69">
        <v>7073.67</v>
      </c>
      <c r="V759" s="69">
        <v>4.9347848374816197</v>
      </c>
      <c r="W759" s="69">
        <v>97.990898402458498</v>
      </c>
    </row>
    <row r="760" spans="2:23">
      <c r="B760" s="67">
        <v>758</v>
      </c>
      <c r="C760" s="67" t="s">
        <v>1080</v>
      </c>
      <c r="D760" s="67" t="s">
        <v>1615</v>
      </c>
      <c r="E760" s="67">
        <v>0</v>
      </c>
      <c r="F760" s="70">
        <v>0</v>
      </c>
      <c r="G760" s="67">
        <v>78262</v>
      </c>
      <c r="H760" s="70">
        <v>0.98330213215062001</v>
      </c>
      <c r="I760" s="69">
        <v>0</v>
      </c>
      <c r="J760" s="69">
        <v>0</v>
      </c>
      <c r="K760" s="69">
        <v>0</v>
      </c>
      <c r="L760" s="69">
        <v>0</v>
      </c>
      <c r="M760" s="69">
        <v>0</v>
      </c>
      <c r="N760" s="69">
        <v>0</v>
      </c>
      <c r="O760" s="69">
        <v>0</v>
      </c>
      <c r="P760" s="69">
        <v>0</v>
      </c>
      <c r="Q760" s="69">
        <v>0</v>
      </c>
      <c r="R760" s="69">
        <v>0</v>
      </c>
      <c r="S760" s="69">
        <v>0</v>
      </c>
      <c r="T760" s="69">
        <v>10.7750000000015</v>
      </c>
      <c r="U760" s="69">
        <v>6982.67</v>
      </c>
      <c r="V760" s="69">
        <v>4.6617901521528804</v>
      </c>
      <c r="W760" s="69">
        <v>94.554384676397106</v>
      </c>
    </row>
    <row r="761" spans="2:23">
      <c r="B761" s="67">
        <v>759</v>
      </c>
      <c r="C761" s="67" t="s">
        <v>1081</v>
      </c>
      <c r="D761" s="67" t="s">
        <v>1615</v>
      </c>
      <c r="E761" s="67">
        <v>0</v>
      </c>
      <c r="F761" s="70">
        <v>0</v>
      </c>
      <c r="G761" s="67">
        <v>77854</v>
      </c>
      <c r="H761" s="70">
        <v>0.97817592441356405</v>
      </c>
      <c r="I761" s="69">
        <v>0</v>
      </c>
      <c r="J761" s="69">
        <v>0</v>
      </c>
      <c r="K761" s="69">
        <v>0</v>
      </c>
      <c r="L761" s="69">
        <v>0</v>
      </c>
      <c r="M761" s="69">
        <v>0</v>
      </c>
      <c r="N761" s="69">
        <v>0</v>
      </c>
      <c r="O761" s="69">
        <v>0</v>
      </c>
      <c r="P761" s="69">
        <v>0</v>
      </c>
      <c r="Q761" s="69">
        <v>0</v>
      </c>
      <c r="R761" s="69">
        <v>0</v>
      </c>
      <c r="S761" s="69">
        <v>0.63</v>
      </c>
      <c r="T761" s="69">
        <v>14.88</v>
      </c>
      <c r="U761" s="69">
        <v>6800.17</v>
      </c>
      <c r="V761" s="69">
        <v>4.1610004900051498</v>
      </c>
      <c r="W761" s="69">
        <v>87.899398946969399</v>
      </c>
    </row>
    <row r="762" spans="2:23">
      <c r="B762" s="67">
        <v>760</v>
      </c>
      <c r="C762" s="67" t="s">
        <v>1082</v>
      </c>
      <c r="D762" s="67" t="s">
        <v>1615</v>
      </c>
      <c r="E762" s="67">
        <v>0</v>
      </c>
      <c r="F762" s="70">
        <v>0</v>
      </c>
      <c r="G762" s="67">
        <v>77700</v>
      </c>
      <c r="H762" s="70">
        <v>0.97624103227751902</v>
      </c>
      <c r="I762" s="69">
        <v>0</v>
      </c>
      <c r="J762" s="69">
        <v>0</v>
      </c>
      <c r="K762" s="69">
        <v>0</v>
      </c>
      <c r="L762" s="69">
        <v>0</v>
      </c>
      <c r="M762" s="69">
        <v>0</v>
      </c>
      <c r="N762" s="69">
        <v>0</v>
      </c>
      <c r="O762" s="69">
        <v>0</v>
      </c>
      <c r="P762" s="69">
        <v>0</v>
      </c>
      <c r="Q762" s="69">
        <v>0</v>
      </c>
      <c r="R762" s="69">
        <v>0</v>
      </c>
      <c r="S762" s="69">
        <v>0.8</v>
      </c>
      <c r="T762" s="69">
        <v>13.413000000001301</v>
      </c>
      <c r="U762" s="69">
        <v>6617.56</v>
      </c>
      <c r="V762" s="69">
        <v>3.6648041864029901</v>
      </c>
      <c r="W762" s="69">
        <v>81.928117104781293</v>
      </c>
    </row>
    <row r="763" spans="2:23">
      <c r="B763" s="67">
        <v>761</v>
      </c>
      <c r="C763" s="67" t="s">
        <v>1083</v>
      </c>
      <c r="D763" s="67" t="s">
        <v>1615</v>
      </c>
      <c r="E763" s="67">
        <v>0</v>
      </c>
      <c r="F763" s="70">
        <v>0</v>
      </c>
      <c r="G763" s="67">
        <v>79375</v>
      </c>
      <c r="H763" s="70">
        <v>0.99728612531567595</v>
      </c>
      <c r="I763" s="69">
        <v>0</v>
      </c>
      <c r="J763" s="69">
        <v>0</v>
      </c>
      <c r="K763" s="69">
        <v>0</v>
      </c>
      <c r="L763" s="69">
        <v>0</v>
      </c>
      <c r="M763" s="69">
        <v>0</v>
      </c>
      <c r="N763" s="69">
        <v>0</v>
      </c>
      <c r="O763" s="69">
        <v>0</v>
      </c>
      <c r="P763" s="69">
        <v>0</v>
      </c>
      <c r="Q763" s="69">
        <v>0</v>
      </c>
      <c r="R763" s="69">
        <v>0</v>
      </c>
      <c r="S763" s="69">
        <v>0</v>
      </c>
      <c r="T763" s="69">
        <v>0</v>
      </c>
      <c r="U763" s="69">
        <v>5506</v>
      </c>
      <c r="V763" s="69">
        <v>0.49939176540061098</v>
      </c>
      <c r="W763" s="69">
        <v>36.092666011145901</v>
      </c>
    </row>
    <row r="764" spans="2:23">
      <c r="B764" s="67">
        <v>762</v>
      </c>
      <c r="C764" s="67" t="s">
        <v>1084</v>
      </c>
      <c r="D764" s="67" t="s">
        <v>1615</v>
      </c>
      <c r="E764" s="67">
        <v>0</v>
      </c>
      <c r="F764" s="70">
        <v>0</v>
      </c>
      <c r="G764" s="67">
        <v>79331</v>
      </c>
      <c r="H764" s="70">
        <v>0.99673329899109198</v>
      </c>
      <c r="I764" s="69">
        <v>0</v>
      </c>
      <c r="J764" s="69">
        <v>0</v>
      </c>
      <c r="K764" s="69">
        <v>0</v>
      </c>
      <c r="L764" s="69">
        <v>0</v>
      </c>
      <c r="M764" s="69">
        <v>0</v>
      </c>
      <c r="N764" s="69">
        <v>0</v>
      </c>
      <c r="O764" s="69">
        <v>0</v>
      </c>
      <c r="P764" s="69">
        <v>0</v>
      </c>
      <c r="Q764" s="69">
        <v>0</v>
      </c>
      <c r="R764" s="69">
        <v>0</v>
      </c>
      <c r="S764" s="69">
        <v>0</v>
      </c>
      <c r="T764" s="69">
        <v>0</v>
      </c>
      <c r="U764" s="69">
        <v>5460.67</v>
      </c>
      <c r="V764" s="69">
        <v>0.47063449384980699</v>
      </c>
      <c r="W764" s="69">
        <v>35.4918360359625</v>
      </c>
    </row>
    <row r="765" spans="2:23">
      <c r="B765" s="67">
        <v>763</v>
      </c>
      <c r="C765" s="67" t="s">
        <v>1085</v>
      </c>
      <c r="D765" s="67" t="s">
        <v>1615</v>
      </c>
      <c r="E765" s="67">
        <v>0</v>
      </c>
      <c r="F765" s="70">
        <v>0</v>
      </c>
      <c r="G765" s="67">
        <v>79298</v>
      </c>
      <c r="H765" s="70">
        <v>0.99631867924765405</v>
      </c>
      <c r="I765" s="69">
        <v>0</v>
      </c>
      <c r="J765" s="69">
        <v>0</v>
      </c>
      <c r="K765" s="69">
        <v>0</v>
      </c>
      <c r="L765" s="69">
        <v>0</v>
      </c>
      <c r="M765" s="69">
        <v>0</v>
      </c>
      <c r="N765" s="69">
        <v>0</v>
      </c>
      <c r="O765" s="69">
        <v>0</v>
      </c>
      <c r="P765" s="69">
        <v>0</v>
      </c>
      <c r="Q765" s="69">
        <v>0</v>
      </c>
      <c r="R765" s="69">
        <v>0</v>
      </c>
      <c r="S765" s="69">
        <v>0</v>
      </c>
      <c r="T765" s="69">
        <v>0</v>
      </c>
      <c r="U765" s="69">
        <v>5369.5</v>
      </c>
      <c r="V765" s="69">
        <v>0.43243205890113201</v>
      </c>
      <c r="W765" s="69">
        <v>34.454645467189401</v>
      </c>
    </row>
    <row r="766" spans="2:23">
      <c r="B766" s="67">
        <v>764</v>
      </c>
      <c r="C766" s="67" t="s">
        <v>1086</v>
      </c>
      <c r="D766" s="67" t="s">
        <v>1615</v>
      </c>
      <c r="E766" s="67">
        <v>0</v>
      </c>
      <c r="F766" s="70">
        <v>0</v>
      </c>
      <c r="G766" s="67">
        <v>79265</v>
      </c>
      <c r="H766" s="70">
        <v>0.99590405950421501</v>
      </c>
      <c r="I766" s="69">
        <v>0</v>
      </c>
      <c r="J766" s="69">
        <v>0</v>
      </c>
      <c r="K766" s="69">
        <v>0</v>
      </c>
      <c r="L766" s="69">
        <v>0</v>
      </c>
      <c r="M766" s="69">
        <v>0</v>
      </c>
      <c r="N766" s="69">
        <v>0</v>
      </c>
      <c r="O766" s="69">
        <v>0</v>
      </c>
      <c r="P766" s="69">
        <v>0</v>
      </c>
      <c r="Q766" s="69">
        <v>0</v>
      </c>
      <c r="R766" s="69">
        <v>0</v>
      </c>
      <c r="S766" s="69">
        <v>0</v>
      </c>
      <c r="T766" s="69">
        <v>0</v>
      </c>
      <c r="U766" s="69">
        <v>5187</v>
      </c>
      <c r="V766" s="69">
        <v>0.37420399291377199</v>
      </c>
      <c r="W766" s="69">
        <v>32.607633362928198</v>
      </c>
    </row>
    <row r="767" spans="2:23">
      <c r="B767" s="67">
        <v>765</v>
      </c>
      <c r="C767" s="67" t="s">
        <v>1087</v>
      </c>
      <c r="D767" s="67" t="s">
        <v>1615</v>
      </c>
      <c r="E767" s="67">
        <v>0</v>
      </c>
      <c r="F767" s="70">
        <v>0</v>
      </c>
      <c r="G767" s="67">
        <v>79254</v>
      </c>
      <c r="H767" s="70">
        <v>0.99576585292306896</v>
      </c>
      <c r="I767" s="69">
        <v>0</v>
      </c>
      <c r="J767" s="69">
        <v>0</v>
      </c>
      <c r="K767" s="69">
        <v>0</v>
      </c>
      <c r="L767" s="69">
        <v>0</v>
      </c>
      <c r="M767" s="69">
        <v>0</v>
      </c>
      <c r="N767" s="69">
        <v>0</v>
      </c>
      <c r="O767" s="69">
        <v>0</v>
      </c>
      <c r="P767" s="69">
        <v>0</v>
      </c>
      <c r="Q767" s="69">
        <v>0</v>
      </c>
      <c r="R767" s="69">
        <v>0</v>
      </c>
      <c r="S767" s="69">
        <v>0</v>
      </c>
      <c r="T767" s="69">
        <v>0</v>
      </c>
      <c r="U767" s="69">
        <v>5004.28</v>
      </c>
      <c r="V767" s="69">
        <v>0.342567250065962</v>
      </c>
      <c r="W767" s="69">
        <v>30.975187554028</v>
      </c>
    </row>
    <row r="768" spans="2:23">
      <c r="B768" s="67">
        <v>766</v>
      </c>
      <c r="C768" s="67" t="s">
        <v>1088</v>
      </c>
      <c r="D768" s="67" t="s">
        <v>1615</v>
      </c>
      <c r="E768" s="67">
        <v>0</v>
      </c>
      <c r="F768" s="70">
        <v>0</v>
      </c>
      <c r="G768" s="67">
        <v>63690</v>
      </c>
      <c r="H768" s="70">
        <v>0.80021610483597405</v>
      </c>
      <c r="I768" s="69">
        <v>0</v>
      </c>
      <c r="J768" s="69">
        <v>0</v>
      </c>
      <c r="K768" s="69">
        <v>0</v>
      </c>
      <c r="L768" s="69">
        <v>0</v>
      </c>
      <c r="M768" s="69">
        <v>0</v>
      </c>
      <c r="N768" s="69">
        <v>0</v>
      </c>
      <c r="O768" s="69">
        <v>0</v>
      </c>
      <c r="P768" s="69">
        <v>0</v>
      </c>
      <c r="Q768" s="69">
        <v>360</v>
      </c>
      <c r="R768" s="69">
        <v>937.83500000000004</v>
      </c>
      <c r="S768" s="69">
        <v>2338.134</v>
      </c>
      <c r="T768" s="69">
        <v>3287.0329999999999</v>
      </c>
      <c r="U768" s="69">
        <v>11321</v>
      </c>
      <c r="V768" s="69">
        <v>166.06517357490199</v>
      </c>
      <c r="W768" s="69">
        <v>593.49812591273405</v>
      </c>
    </row>
    <row r="769" spans="2:23">
      <c r="B769" s="67">
        <v>767</v>
      </c>
      <c r="C769" s="67" t="s">
        <v>1089</v>
      </c>
      <c r="D769" s="67" t="s">
        <v>1615</v>
      </c>
      <c r="E769" s="67">
        <v>0</v>
      </c>
      <c r="F769" s="70">
        <v>0</v>
      </c>
      <c r="G769" s="67">
        <v>61834</v>
      </c>
      <c r="H769" s="70">
        <v>0.77689688532623002</v>
      </c>
      <c r="I769" s="69">
        <v>0</v>
      </c>
      <c r="J769" s="69">
        <v>0</v>
      </c>
      <c r="K769" s="69">
        <v>0</v>
      </c>
      <c r="L769" s="69">
        <v>0</v>
      </c>
      <c r="M769" s="69">
        <v>0</v>
      </c>
      <c r="N769" s="69">
        <v>0</v>
      </c>
      <c r="O769" s="69">
        <v>0</v>
      </c>
      <c r="P769" s="69">
        <v>0</v>
      </c>
      <c r="Q769" s="69">
        <v>360</v>
      </c>
      <c r="R769" s="69">
        <v>895.67</v>
      </c>
      <c r="S769" s="69">
        <v>2297.67</v>
      </c>
      <c r="T769" s="69">
        <v>3241.77000000001</v>
      </c>
      <c r="U769" s="69">
        <v>11275.17</v>
      </c>
      <c r="V769" s="69">
        <v>164.39360756869499</v>
      </c>
      <c r="W769" s="69">
        <v>583.58642305371802</v>
      </c>
    </row>
    <row r="770" spans="2:23">
      <c r="B770" s="67">
        <v>768</v>
      </c>
      <c r="C770" s="67" t="s">
        <v>1090</v>
      </c>
      <c r="D770" s="67" t="s">
        <v>1615</v>
      </c>
      <c r="E770" s="67">
        <v>0</v>
      </c>
      <c r="F770" s="70">
        <v>0</v>
      </c>
      <c r="G770" s="67">
        <v>58711</v>
      </c>
      <c r="H770" s="70">
        <v>0.73765878051538503</v>
      </c>
      <c r="I770" s="69">
        <v>0</v>
      </c>
      <c r="J770" s="69">
        <v>0</v>
      </c>
      <c r="K770" s="69">
        <v>0</v>
      </c>
      <c r="L770" s="69">
        <v>0</v>
      </c>
      <c r="M770" s="69">
        <v>0</v>
      </c>
      <c r="N770" s="69">
        <v>0</v>
      </c>
      <c r="O770" s="69">
        <v>0</v>
      </c>
      <c r="P770" s="69">
        <v>4.29</v>
      </c>
      <c r="Q770" s="69">
        <v>360</v>
      </c>
      <c r="R770" s="69">
        <v>854.25</v>
      </c>
      <c r="S770" s="69">
        <v>2216.3719999999998</v>
      </c>
      <c r="T770" s="69">
        <v>3138.72</v>
      </c>
      <c r="U770" s="69">
        <v>11183.92</v>
      </c>
      <c r="V770" s="69">
        <v>162.702722292722</v>
      </c>
      <c r="W770" s="69">
        <v>567.53380321633301</v>
      </c>
    </row>
    <row r="771" spans="2:23">
      <c r="B771" s="67">
        <v>769</v>
      </c>
      <c r="C771" s="67" t="s">
        <v>1091</v>
      </c>
      <c r="D771" s="67" t="s">
        <v>1615</v>
      </c>
      <c r="E771" s="67">
        <v>0</v>
      </c>
      <c r="F771" s="70">
        <v>0</v>
      </c>
      <c r="G771" s="67">
        <v>53516</v>
      </c>
      <c r="H771" s="70">
        <v>0.67238758151047195</v>
      </c>
      <c r="I771" s="69">
        <v>0</v>
      </c>
      <c r="J771" s="69">
        <v>0</v>
      </c>
      <c r="K771" s="69">
        <v>0</v>
      </c>
      <c r="L771" s="69">
        <v>0</v>
      </c>
      <c r="M771" s="69">
        <v>0</v>
      </c>
      <c r="N771" s="69">
        <v>0</v>
      </c>
      <c r="O771" s="69">
        <v>0</v>
      </c>
      <c r="P771" s="69">
        <v>20.125</v>
      </c>
      <c r="Q771" s="69">
        <v>360</v>
      </c>
      <c r="R771" s="69">
        <v>814.45500000000004</v>
      </c>
      <c r="S771" s="69">
        <v>1987.008</v>
      </c>
      <c r="T771" s="69">
        <v>2849.17200000001</v>
      </c>
      <c r="U771" s="69">
        <v>43829</v>
      </c>
      <c r="V771" s="69">
        <v>155.07532145594399</v>
      </c>
      <c r="W771" s="69">
        <v>543.37333056425905</v>
      </c>
    </row>
    <row r="772" spans="2:23">
      <c r="B772" s="67">
        <v>770</v>
      </c>
      <c r="C772" s="67" t="s">
        <v>1092</v>
      </c>
      <c r="D772" s="67" t="s">
        <v>1615</v>
      </c>
      <c r="E772" s="67">
        <v>0</v>
      </c>
      <c r="F772" s="70">
        <v>0</v>
      </c>
      <c r="G772" s="67">
        <v>51528</v>
      </c>
      <c r="H772" s="70">
        <v>0.647409883026975</v>
      </c>
      <c r="I772" s="69">
        <v>0</v>
      </c>
      <c r="J772" s="69">
        <v>0</v>
      </c>
      <c r="K772" s="69">
        <v>0</v>
      </c>
      <c r="L772" s="69">
        <v>0</v>
      </c>
      <c r="M772" s="69">
        <v>0</v>
      </c>
      <c r="N772" s="69">
        <v>0</v>
      </c>
      <c r="O772" s="69">
        <v>0</v>
      </c>
      <c r="P772" s="69">
        <v>22.86</v>
      </c>
      <c r="Q772" s="69">
        <v>360</v>
      </c>
      <c r="R772" s="69">
        <v>775.79</v>
      </c>
      <c r="S772" s="69">
        <v>1872.3620000000001</v>
      </c>
      <c r="T772" s="69">
        <v>2699.9789999999998</v>
      </c>
      <c r="U772" s="69">
        <v>43829</v>
      </c>
      <c r="V772" s="69">
        <v>147.20763767260101</v>
      </c>
      <c r="W772" s="69">
        <v>517.59485110846299</v>
      </c>
    </row>
    <row r="773" spans="2:23">
      <c r="B773" s="67">
        <v>771</v>
      </c>
      <c r="C773" s="67" t="s">
        <v>1093</v>
      </c>
      <c r="D773" s="67" t="s">
        <v>1615</v>
      </c>
      <c r="E773" s="67">
        <v>0</v>
      </c>
      <c r="F773" s="70">
        <v>0</v>
      </c>
      <c r="G773" s="67">
        <v>66973</v>
      </c>
      <c r="H773" s="70">
        <v>0.84146448719076306</v>
      </c>
      <c r="I773" s="69">
        <v>0</v>
      </c>
      <c r="J773" s="69">
        <v>0</v>
      </c>
      <c r="K773" s="69">
        <v>0</v>
      </c>
      <c r="L773" s="69">
        <v>0</v>
      </c>
      <c r="M773" s="69">
        <v>0</v>
      </c>
      <c r="N773" s="69">
        <v>0</v>
      </c>
      <c r="O773" s="69">
        <v>0</v>
      </c>
      <c r="P773" s="69">
        <v>0</v>
      </c>
      <c r="Q773" s="69">
        <v>10</v>
      </c>
      <c r="R773" s="69">
        <v>180</v>
      </c>
      <c r="S773" s="69">
        <v>506.67</v>
      </c>
      <c r="T773" s="69">
        <v>864.67</v>
      </c>
      <c r="U773" s="69">
        <v>6631.67</v>
      </c>
      <c r="V773" s="69">
        <v>37.378703119699502</v>
      </c>
      <c r="W773" s="69">
        <v>223.23647727095701</v>
      </c>
    </row>
    <row r="774" spans="2:23">
      <c r="B774" s="67">
        <v>772</v>
      </c>
      <c r="C774" s="67" t="s">
        <v>1094</v>
      </c>
      <c r="D774" s="67" t="s">
        <v>1615</v>
      </c>
      <c r="E774" s="67">
        <v>0</v>
      </c>
      <c r="F774" s="70">
        <v>0</v>
      </c>
      <c r="G774" s="67">
        <v>64341</v>
      </c>
      <c r="H774" s="70">
        <v>0.80839542159289401</v>
      </c>
      <c r="I774" s="69">
        <v>0</v>
      </c>
      <c r="J774" s="69">
        <v>0</v>
      </c>
      <c r="K774" s="69">
        <v>0</v>
      </c>
      <c r="L774" s="69">
        <v>0</v>
      </c>
      <c r="M774" s="69">
        <v>0</v>
      </c>
      <c r="N774" s="69">
        <v>0</v>
      </c>
      <c r="O774" s="69">
        <v>0</v>
      </c>
      <c r="P774" s="69">
        <v>0</v>
      </c>
      <c r="Q774" s="69">
        <v>14.67</v>
      </c>
      <c r="R774" s="69">
        <v>170.17</v>
      </c>
      <c r="S774" s="69">
        <v>482.6</v>
      </c>
      <c r="T774" s="69">
        <v>836.36400000000197</v>
      </c>
      <c r="U774" s="69">
        <v>6585.67</v>
      </c>
      <c r="V774" s="69">
        <v>36.699385231998598</v>
      </c>
      <c r="W774" s="69">
        <v>220.465745944247</v>
      </c>
    </row>
    <row r="775" spans="2:23">
      <c r="B775" s="67">
        <v>773</v>
      </c>
      <c r="C775" s="67" t="s">
        <v>1095</v>
      </c>
      <c r="D775" s="67" t="s">
        <v>1615</v>
      </c>
      <c r="E775" s="67">
        <v>0</v>
      </c>
      <c r="F775" s="70">
        <v>0</v>
      </c>
      <c r="G775" s="67">
        <v>60205</v>
      </c>
      <c r="H775" s="70">
        <v>0.75642974708195698</v>
      </c>
      <c r="I775" s="69">
        <v>0</v>
      </c>
      <c r="J775" s="69">
        <v>0</v>
      </c>
      <c r="K775" s="69">
        <v>0</v>
      </c>
      <c r="L775" s="69">
        <v>0</v>
      </c>
      <c r="M775" s="69">
        <v>0</v>
      </c>
      <c r="N775" s="69">
        <v>0</v>
      </c>
      <c r="O775" s="69">
        <v>0</v>
      </c>
      <c r="P775" s="69">
        <v>0</v>
      </c>
      <c r="Q775" s="69">
        <v>19.579999999999998</v>
      </c>
      <c r="R775" s="69">
        <v>152.5</v>
      </c>
      <c r="S775" s="69">
        <v>451.929999999995</v>
      </c>
      <c r="T775" s="69">
        <v>785.24700000000303</v>
      </c>
      <c r="U775" s="69">
        <v>6494.67</v>
      </c>
      <c r="V775" s="69">
        <v>35.168529481976599</v>
      </c>
      <c r="W775" s="69">
        <v>213.22249902362401</v>
      </c>
    </row>
    <row r="776" spans="2:23">
      <c r="B776" s="67">
        <v>774</v>
      </c>
      <c r="C776" s="67" t="s">
        <v>1096</v>
      </c>
      <c r="D776" s="67" t="s">
        <v>1615</v>
      </c>
      <c r="E776" s="67">
        <v>0</v>
      </c>
      <c r="F776" s="70">
        <v>0</v>
      </c>
      <c r="G776" s="67">
        <v>52405</v>
      </c>
      <c r="H776" s="70">
        <v>0.65842871681471504</v>
      </c>
      <c r="I776" s="69">
        <v>0</v>
      </c>
      <c r="J776" s="69">
        <v>0</v>
      </c>
      <c r="K776" s="69">
        <v>0</v>
      </c>
      <c r="L776" s="69">
        <v>0</v>
      </c>
      <c r="M776" s="69">
        <v>0</v>
      </c>
      <c r="N776" s="69">
        <v>0</v>
      </c>
      <c r="O776" s="69">
        <v>0</v>
      </c>
      <c r="P776" s="69">
        <v>1.83</v>
      </c>
      <c r="Q776" s="69">
        <v>33.200000000000003</v>
      </c>
      <c r="R776" s="69">
        <v>136.22999999999999</v>
      </c>
      <c r="S776" s="69">
        <v>380.84</v>
      </c>
      <c r="T776" s="69">
        <v>710.58600000000104</v>
      </c>
      <c r="U776" s="69">
        <v>27314.75</v>
      </c>
      <c r="V776" s="69">
        <v>34.383501023985097</v>
      </c>
      <c r="W776" s="69">
        <v>232.169386903234</v>
      </c>
    </row>
    <row r="777" spans="2:23">
      <c r="B777" s="67">
        <v>775</v>
      </c>
      <c r="C777" s="67" t="s">
        <v>1097</v>
      </c>
      <c r="D777" s="67" t="s">
        <v>1615</v>
      </c>
      <c r="E777" s="67">
        <v>0</v>
      </c>
      <c r="F777" s="70">
        <v>0</v>
      </c>
      <c r="G777" s="67">
        <v>48527</v>
      </c>
      <c r="H777" s="70">
        <v>0.609704614843387</v>
      </c>
      <c r="I777" s="69">
        <v>0</v>
      </c>
      <c r="J777" s="69">
        <v>0</v>
      </c>
      <c r="K777" s="69">
        <v>0</v>
      </c>
      <c r="L777" s="69">
        <v>0</v>
      </c>
      <c r="M777" s="69">
        <v>0</v>
      </c>
      <c r="N777" s="69">
        <v>0</v>
      </c>
      <c r="O777" s="69">
        <v>0</v>
      </c>
      <c r="P777" s="69">
        <v>2.72</v>
      </c>
      <c r="Q777" s="69">
        <v>30</v>
      </c>
      <c r="R777" s="69">
        <v>108.9</v>
      </c>
      <c r="S777" s="69">
        <v>310.88</v>
      </c>
      <c r="T777" s="69">
        <v>643.60300000000802</v>
      </c>
      <c r="U777" s="69">
        <v>51542.83</v>
      </c>
      <c r="V777" s="69">
        <v>32.336191277908299</v>
      </c>
      <c r="W777" s="69">
        <v>311.22936949621698</v>
      </c>
    </row>
    <row r="778" spans="2:23">
      <c r="B778" s="67">
        <v>776</v>
      </c>
      <c r="C778" s="67" t="s">
        <v>1098</v>
      </c>
      <c r="D778" s="67" t="s">
        <v>1615</v>
      </c>
      <c r="E778" s="67">
        <v>0</v>
      </c>
      <c r="F778" s="70">
        <v>0</v>
      </c>
      <c r="G778" s="67">
        <v>56111</v>
      </c>
      <c r="H778" s="70">
        <v>0.70499177042630401</v>
      </c>
      <c r="I778" s="69">
        <v>0</v>
      </c>
      <c r="J778" s="69">
        <v>0</v>
      </c>
      <c r="K778" s="69">
        <v>0</v>
      </c>
      <c r="L778" s="69">
        <v>0</v>
      </c>
      <c r="M778" s="69">
        <v>0</v>
      </c>
      <c r="N778" s="69">
        <v>0</v>
      </c>
      <c r="O778" s="69">
        <v>0</v>
      </c>
      <c r="P778" s="69">
        <v>6.67</v>
      </c>
      <c r="Q778" s="69">
        <v>453.67</v>
      </c>
      <c r="R778" s="69">
        <v>1303</v>
      </c>
      <c r="S778" s="69">
        <v>2767.0659999999998</v>
      </c>
      <c r="T778" s="69">
        <v>3532.7359999999999</v>
      </c>
      <c r="U778" s="69">
        <v>13413.67</v>
      </c>
      <c r="V778" s="69">
        <v>198.50576585292299</v>
      </c>
      <c r="W778" s="69">
        <v>689.487501611487</v>
      </c>
    </row>
    <row r="779" spans="2:23">
      <c r="B779" s="67">
        <v>777</v>
      </c>
      <c r="C779" s="67" t="s">
        <v>1099</v>
      </c>
      <c r="D779" s="67" t="s">
        <v>1615</v>
      </c>
      <c r="E779" s="67">
        <v>0</v>
      </c>
      <c r="F779" s="70">
        <v>0</v>
      </c>
      <c r="G779" s="67">
        <v>53079</v>
      </c>
      <c r="H779" s="70">
        <v>0.66689701096857701</v>
      </c>
      <c r="I779" s="69">
        <v>0</v>
      </c>
      <c r="J779" s="69">
        <v>0</v>
      </c>
      <c r="K779" s="69">
        <v>0</v>
      </c>
      <c r="L779" s="69">
        <v>0</v>
      </c>
      <c r="M779" s="69">
        <v>0</v>
      </c>
      <c r="N779" s="69">
        <v>0</v>
      </c>
      <c r="O779" s="69">
        <v>0</v>
      </c>
      <c r="P779" s="69">
        <v>6.83</v>
      </c>
      <c r="Q779" s="69">
        <v>418.17</v>
      </c>
      <c r="R779" s="69">
        <v>1258.415</v>
      </c>
      <c r="S779" s="69">
        <v>2720.67</v>
      </c>
      <c r="T779" s="69">
        <v>3487.3470000000002</v>
      </c>
      <c r="U779" s="69">
        <v>13368.33</v>
      </c>
      <c r="V779" s="69">
        <v>191.95681609729701</v>
      </c>
      <c r="W779" s="69">
        <v>678.31032766030899</v>
      </c>
    </row>
    <row r="780" spans="2:23">
      <c r="B780" s="67">
        <v>778</v>
      </c>
      <c r="C780" s="67" t="s">
        <v>1100</v>
      </c>
      <c r="D780" s="67" t="s">
        <v>1615</v>
      </c>
      <c r="E780" s="67">
        <v>0</v>
      </c>
      <c r="F780" s="70">
        <v>0</v>
      </c>
      <c r="G780" s="67">
        <v>49381</v>
      </c>
      <c r="H780" s="70">
        <v>0.62043447123418505</v>
      </c>
      <c r="I780" s="69">
        <v>0</v>
      </c>
      <c r="J780" s="69">
        <v>0</v>
      </c>
      <c r="K780" s="69">
        <v>0</v>
      </c>
      <c r="L780" s="69">
        <v>0</v>
      </c>
      <c r="M780" s="69">
        <v>0</v>
      </c>
      <c r="N780" s="69">
        <v>0</v>
      </c>
      <c r="O780" s="69">
        <v>0</v>
      </c>
      <c r="P780" s="69">
        <v>6.58</v>
      </c>
      <c r="Q780" s="69">
        <v>360.75</v>
      </c>
      <c r="R780" s="69">
        <v>1167.2950000000001</v>
      </c>
      <c r="S780" s="69">
        <v>2627.67</v>
      </c>
      <c r="T780" s="69">
        <v>3372.1030000000301</v>
      </c>
      <c r="U780" s="69">
        <v>13277.42</v>
      </c>
      <c r="V780" s="69">
        <v>179.52553492229001</v>
      </c>
      <c r="W780" s="69">
        <v>655.33783922918201</v>
      </c>
    </row>
    <row r="781" spans="2:23">
      <c r="B781" s="67">
        <v>779</v>
      </c>
      <c r="C781" s="67" t="s">
        <v>1101</v>
      </c>
      <c r="D781" s="67" t="s">
        <v>1615</v>
      </c>
      <c r="E781" s="67">
        <v>0</v>
      </c>
      <c r="F781" s="70">
        <v>0</v>
      </c>
      <c r="G781" s="67">
        <v>44619</v>
      </c>
      <c r="H781" s="70">
        <v>0.56060358583256897</v>
      </c>
      <c r="I781" s="69">
        <v>0</v>
      </c>
      <c r="J781" s="69">
        <v>0</v>
      </c>
      <c r="K781" s="69">
        <v>0</v>
      </c>
      <c r="L781" s="69">
        <v>0</v>
      </c>
      <c r="M781" s="69">
        <v>0</v>
      </c>
      <c r="N781" s="69">
        <v>0</v>
      </c>
      <c r="O781" s="69">
        <v>0</v>
      </c>
      <c r="P781" s="69">
        <v>6.21</v>
      </c>
      <c r="Q781" s="69">
        <v>226.79</v>
      </c>
      <c r="R781" s="69">
        <v>1023.88</v>
      </c>
      <c r="S781" s="69">
        <v>2472.538</v>
      </c>
      <c r="T781" s="69">
        <v>3175.1909999999998</v>
      </c>
      <c r="U781" s="69">
        <v>13094.92</v>
      </c>
      <c r="V781" s="69">
        <v>159.72472302144701</v>
      </c>
      <c r="W781" s="69">
        <v>614.94096680069697</v>
      </c>
    </row>
    <row r="782" spans="2:23">
      <c r="B782" s="67">
        <v>780</v>
      </c>
      <c r="C782" s="67" t="s">
        <v>1102</v>
      </c>
      <c r="D782" s="67" t="s">
        <v>1615</v>
      </c>
      <c r="E782" s="67">
        <v>0</v>
      </c>
      <c r="F782" s="70">
        <v>0</v>
      </c>
      <c r="G782" s="67">
        <v>42508</v>
      </c>
      <c r="H782" s="70">
        <v>0.534080486487166</v>
      </c>
      <c r="I782" s="69">
        <v>0</v>
      </c>
      <c r="J782" s="69">
        <v>0</v>
      </c>
      <c r="K782" s="69">
        <v>0</v>
      </c>
      <c r="L782" s="69">
        <v>0</v>
      </c>
      <c r="M782" s="69">
        <v>0</v>
      </c>
      <c r="N782" s="69">
        <v>0</v>
      </c>
      <c r="O782" s="69">
        <v>0</v>
      </c>
      <c r="P782" s="69">
        <v>5.72</v>
      </c>
      <c r="Q782" s="69">
        <v>170.47</v>
      </c>
      <c r="R782" s="69">
        <v>861.91499999999996</v>
      </c>
      <c r="S782" s="69">
        <v>2324.6260000000002</v>
      </c>
      <c r="T782" s="69">
        <v>2993.2539999999999</v>
      </c>
      <c r="U782" s="69">
        <v>13029.88</v>
      </c>
      <c r="V782" s="69">
        <v>143.87922252516</v>
      </c>
      <c r="W782" s="69">
        <v>581.02564522710202</v>
      </c>
    </row>
    <row r="783" spans="2:23">
      <c r="B783" s="67">
        <v>781</v>
      </c>
      <c r="C783" s="67" t="s">
        <v>1103</v>
      </c>
      <c r="D783" s="67" t="s">
        <v>1615</v>
      </c>
      <c r="E783" s="67">
        <v>0</v>
      </c>
      <c r="F783" s="70">
        <v>0</v>
      </c>
      <c r="G783" s="67">
        <v>74914</v>
      </c>
      <c r="H783" s="70">
        <v>0.94123707454360395</v>
      </c>
      <c r="I783" s="69">
        <v>0</v>
      </c>
      <c r="J783" s="69">
        <v>0</v>
      </c>
      <c r="K783" s="69">
        <v>0</v>
      </c>
      <c r="L783" s="69">
        <v>0</v>
      </c>
      <c r="M783" s="69">
        <v>0</v>
      </c>
      <c r="N783" s="69">
        <v>0</v>
      </c>
      <c r="O783" s="69">
        <v>0</v>
      </c>
      <c r="P783" s="69">
        <v>0</v>
      </c>
      <c r="Q783" s="69">
        <v>0</v>
      </c>
      <c r="R783" s="69">
        <v>40</v>
      </c>
      <c r="S783" s="69">
        <v>696.73399999998901</v>
      </c>
      <c r="T783" s="69">
        <v>810.70300000000202</v>
      </c>
      <c r="U783" s="69">
        <v>4698</v>
      </c>
      <c r="V783" s="69">
        <v>31.8195584927944</v>
      </c>
      <c r="W783" s="69">
        <v>215.754121535694</v>
      </c>
    </row>
    <row r="784" spans="2:23">
      <c r="B784" s="67">
        <v>782</v>
      </c>
      <c r="C784" s="67" t="s">
        <v>1104</v>
      </c>
      <c r="D784" s="67" t="s">
        <v>1615</v>
      </c>
      <c r="E784" s="67">
        <v>0</v>
      </c>
      <c r="F784" s="70">
        <v>0</v>
      </c>
      <c r="G784" s="67">
        <v>74256</v>
      </c>
      <c r="H784" s="70">
        <v>0.93296980814413699</v>
      </c>
      <c r="I784" s="69">
        <v>0</v>
      </c>
      <c r="J784" s="69">
        <v>0</v>
      </c>
      <c r="K784" s="69">
        <v>0</v>
      </c>
      <c r="L784" s="69">
        <v>0</v>
      </c>
      <c r="M784" s="69">
        <v>0</v>
      </c>
      <c r="N784" s="69">
        <v>0</v>
      </c>
      <c r="O784" s="69">
        <v>0</v>
      </c>
      <c r="P784" s="69">
        <v>0</v>
      </c>
      <c r="Q784" s="69">
        <v>0</v>
      </c>
      <c r="R784" s="69">
        <v>70</v>
      </c>
      <c r="S784" s="69">
        <v>600</v>
      </c>
      <c r="T784" s="69">
        <v>778.82000000000096</v>
      </c>
      <c r="U784" s="69">
        <v>4667.3999999999996</v>
      </c>
      <c r="V784" s="69">
        <v>31.884577527609899</v>
      </c>
      <c r="W784" s="69">
        <v>212.18106347233299</v>
      </c>
    </row>
    <row r="785" spans="2:23">
      <c r="B785" s="67">
        <v>783</v>
      </c>
      <c r="C785" s="67" t="s">
        <v>1105</v>
      </c>
      <c r="D785" s="67" t="s">
        <v>1615</v>
      </c>
      <c r="E785" s="67">
        <v>0</v>
      </c>
      <c r="F785" s="70">
        <v>0</v>
      </c>
      <c r="G785" s="67">
        <v>73294</v>
      </c>
      <c r="H785" s="70">
        <v>0.92088301441117704</v>
      </c>
      <c r="I785" s="69">
        <v>0</v>
      </c>
      <c r="J785" s="69">
        <v>0</v>
      </c>
      <c r="K785" s="69">
        <v>0</v>
      </c>
      <c r="L785" s="69">
        <v>0</v>
      </c>
      <c r="M785" s="69">
        <v>0</v>
      </c>
      <c r="N785" s="69">
        <v>0</v>
      </c>
      <c r="O785" s="69">
        <v>0</v>
      </c>
      <c r="P785" s="69">
        <v>0</v>
      </c>
      <c r="Q785" s="69">
        <v>0</v>
      </c>
      <c r="R785" s="69">
        <v>90</v>
      </c>
      <c r="S785" s="69">
        <v>575.28399999999795</v>
      </c>
      <c r="T785" s="69">
        <v>778.83</v>
      </c>
      <c r="U785" s="69">
        <v>4667.3999999999996</v>
      </c>
      <c r="V785" s="69">
        <v>33.053603045570497</v>
      </c>
      <c r="W785" s="69">
        <v>213.35484615844101</v>
      </c>
    </row>
    <row r="786" spans="2:23">
      <c r="B786" s="67">
        <v>784</v>
      </c>
      <c r="C786" s="67" t="s">
        <v>1106</v>
      </c>
      <c r="D786" s="67" t="s">
        <v>1615</v>
      </c>
      <c r="E786" s="67">
        <v>0</v>
      </c>
      <c r="F786" s="70">
        <v>0</v>
      </c>
      <c r="G786" s="67">
        <v>71842</v>
      </c>
      <c r="H786" s="70">
        <v>0.90263974569989103</v>
      </c>
      <c r="I786" s="69">
        <v>0</v>
      </c>
      <c r="J786" s="69">
        <v>0</v>
      </c>
      <c r="K786" s="69">
        <v>0</v>
      </c>
      <c r="L786" s="69">
        <v>0</v>
      </c>
      <c r="M786" s="69">
        <v>0</v>
      </c>
      <c r="N786" s="69">
        <v>0</v>
      </c>
      <c r="O786" s="69">
        <v>0</v>
      </c>
      <c r="P786" s="69">
        <v>0</v>
      </c>
      <c r="Q786" s="69">
        <v>0</v>
      </c>
      <c r="R786" s="69">
        <v>128.57</v>
      </c>
      <c r="S786" s="69">
        <v>529.41</v>
      </c>
      <c r="T786" s="69">
        <v>777.23600000000204</v>
      </c>
      <c r="U786" s="69">
        <v>4667.3999999999996</v>
      </c>
      <c r="V786" s="69">
        <v>35.131565754922001</v>
      </c>
      <c r="W786" s="69">
        <v>214.67228549756899</v>
      </c>
    </row>
    <row r="787" spans="2:23">
      <c r="B787" s="67">
        <v>785</v>
      </c>
      <c r="C787" s="67" t="s">
        <v>1107</v>
      </c>
      <c r="D787" s="67" t="s">
        <v>1615</v>
      </c>
      <c r="E787" s="67">
        <v>0</v>
      </c>
      <c r="F787" s="70">
        <v>0</v>
      </c>
      <c r="G787" s="67">
        <v>71469</v>
      </c>
      <c r="H787" s="70">
        <v>0.89795328617557302</v>
      </c>
      <c r="I787" s="69">
        <v>0</v>
      </c>
      <c r="J787" s="69">
        <v>0</v>
      </c>
      <c r="K787" s="69">
        <v>0</v>
      </c>
      <c r="L787" s="69">
        <v>0</v>
      </c>
      <c r="M787" s="69">
        <v>0</v>
      </c>
      <c r="N787" s="69">
        <v>0</v>
      </c>
      <c r="O787" s="69">
        <v>0</v>
      </c>
      <c r="P787" s="69">
        <v>0</v>
      </c>
      <c r="Q787" s="69">
        <v>2.14</v>
      </c>
      <c r="R787" s="69">
        <v>135</v>
      </c>
      <c r="S787" s="69">
        <v>529.41</v>
      </c>
      <c r="T787" s="69">
        <v>769.34500000000799</v>
      </c>
      <c r="U787" s="69">
        <v>4667.3999999999996</v>
      </c>
      <c r="V787" s="69">
        <v>35.4356071666394</v>
      </c>
      <c r="W787" s="69">
        <v>212.185869826865</v>
      </c>
    </row>
    <row r="788" spans="2:23">
      <c r="B788" s="67">
        <v>786</v>
      </c>
      <c r="C788" s="67" t="s">
        <v>1108</v>
      </c>
      <c r="D788" s="67" t="s">
        <v>1615</v>
      </c>
      <c r="E788" s="67">
        <v>0</v>
      </c>
      <c r="F788" s="70">
        <v>0</v>
      </c>
      <c r="G788" s="67">
        <v>67411</v>
      </c>
      <c r="H788" s="70">
        <v>0.84696762196730802</v>
      </c>
      <c r="I788" s="69">
        <v>0</v>
      </c>
      <c r="J788" s="69">
        <v>0</v>
      </c>
      <c r="K788" s="69">
        <v>0</v>
      </c>
      <c r="L788" s="69">
        <v>0</v>
      </c>
      <c r="M788" s="69">
        <v>0</v>
      </c>
      <c r="N788" s="69">
        <v>0</v>
      </c>
      <c r="O788" s="69">
        <v>0</v>
      </c>
      <c r="P788" s="69">
        <v>0</v>
      </c>
      <c r="Q788" s="69">
        <v>360</v>
      </c>
      <c r="R788" s="69">
        <v>797</v>
      </c>
      <c r="S788" s="69">
        <v>2180.6659999999902</v>
      </c>
      <c r="T788" s="69">
        <v>3221.0329999999999</v>
      </c>
      <c r="U788" s="69">
        <v>11321</v>
      </c>
      <c r="V788" s="69">
        <v>146.978563279768</v>
      </c>
      <c r="W788" s="69">
        <v>575.32938343743001</v>
      </c>
    </row>
    <row r="789" spans="2:23">
      <c r="B789" s="67">
        <v>787</v>
      </c>
      <c r="C789" s="67" t="s">
        <v>1109</v>
      </c>
      <c r="D789" s="67" t="s">
        <v>1615</v>
      </c>
      <c r="E789" s="67">
        <v>0</v>
      </c>
      <c r="F789" s="70">
        <v>0</v>
      </c>
      <c r="G789" s="67">
        <v>66306</v>
      </c>
      <c r="H789" s="70">
        <v>0.83308414267944897</v>
      </c>
      <c r="I789" s="69">
        <v>0</v>
      </c>
      <c r="J789" s="69">
        <v>0</v>
      </c>
      <c r="K789" s="69">
        <v>0</v>
      </c>
      <c r="L789" s="69">
        <v>0</v>
      </c>
      <c r="M789" s="69">
        <v>0</v>
      </c>
      <c r="N789" s="69">
        <v>0</v>
      </c>
      <c r="O789" s="69">
        <v>0</v>
      </c>
      <c r="P789" s="69">
        <v>0</v>
      </c>
      <c r="Q789" s="69">
        <v>360</v>
      </c>
      <c r="R789" s="69">
        <v>781.33500000000004</v>
      </c>
      <c r="S789" s="69">
        <v>2151.6979999999899</v>
      </c>
      <c r="T789" s="69">
        <v>3174.364</v>
      </c>
      <c r="U789" s="69">
        <v>11275.17</v>
      </c>
      <c r="V789" s="69">
        <v>146.763853953336</v>
      </c>
      <c r="W789" s="69">
        <v>568.23502531931604</v>
      </c>
    </row>
    <row r="790" spans="2:23">
      <c r="B790" s="67">
        <v>788</v>
      </c>
      <c r="C790" s="67" t="s">
        <v>1110</v>
      </c>
      <c r="D790" s="67" t="s">
        <v>1615</v>
      </c>
      <c r="E790" s="67">
        <v>0</v>
      </c>
      <c r="F790" s="70">
        <v>0</v>
      </c>
      <c r="G790" s="67">
        <v>64414</v>
      </c>
      <c r="H790" s="70">
        <v>0.80931261072231797</v>
      </c>
      <c r="I790" s="69">
        <v>0</v>
      </c>
      <c r="J790" s="69">
        <v>0</v>
      </c>
      <c r="K790" s="69">
        <v>0</v>
      </c>
      <c r="L790" s="69">
        <v>0</v>
      </c>
      <c r="M790" s="69">
        <v>0</v>
      </c>
      <c r="N790" s="69">
        <v>0</v>
      </c>
      <c r="O790" s="69">
        <v>0</v>
      </c>
      <c r="P790" s="69">
        <v>0</v>
      </c>
      <c r="Q790" s="69">
        <v>360</v>
      </c>
      <c r="R790" s="69">
        <v>782.51</v>
      </c>
      <c r="S790" s="69">
        <v>2132.6860000000001</v>
      </c>
      <c r="T790" s="69">
        <v>3116.5530000000099</v>
      </c>
      <c r="U790" s="69">
        <v>11183.92</v>
      </c>
      <c r="V790" s="69">
        <v>149.42529557361999</v>
      </c>
      <c r="W790" s="69">
        <v>561.36913451655198</v>
      </c>
    </row>
    <row r="791" spans="2:23">
      <c r="B791" s="67">
        <v>789</v>
      </c>
      <c r="C791" s="67" t="s">
        <v>1111</v>
      </c>
      <c r="D791" s="67" t="s">
        <v>1615</v>
      </c>
      <c r="E791" s="67">
        <v>0</v>
      </c>
      <c r="F791" s="70">
        <v>0</v>
      </c>
      <c r="G791" s="67">
        <v>62008</v>
      </c>
      <c r="H791" s="70">
        <v>0.77908306215526901</v>
      </c>
      <c r="I791" s="69">
        <v>0</v>
      </c>
      <c r="J791" s="69">
        <v>0</v>
      </c>
      <c r="K791" s="69">
        <v>0</v>
      </c>
      <c r="L791" s="69">
        <v>0</v>
      </c>
      <c r="M791" s="69">
        <v>0</v>
      </c>
      <c r="N791" s="69">
        <v>0</v>
      </c>
      <c r="O791" s="69">
        <v>0</v>
      </c>
      <c r="P791" s="69">
        <v>0</v>
      </c>
      <c r="Q791" s="69">
        <v>360</v>
      </c>
      <c r="R791" s="69">
        <v>780.18</v>
      </c>
      <c r="S791" s="69">
        <v>1978.066</v>
      </c>
      <c r="T791" s="69">
        <v>2901.413</v>
      </c>
      <c r="U791" s="69">
        <v>43829</v>
      </c>
      <c r="V791" s="69">
        <v>149.63096757170999</v>
      </c>
      <c r="W791" s="69">
        <v>558.194265660822</v>
      </c>
    </row>
    <row r="792" spans="2:23">
      <c r="B792" s="67">
        <v>790</v>
      </c>
      <c r="C792" s="67" t="s">
        <v>1112</v>
      </c>
      <c r="D792" s="67" t="s">
        <v>1615</v>
      </c>
      <c r="E792" s="67">
        <v>0</v>
      </c>
      <c r="F792" s="70">
        <v>0</v>
      </c>
      <c r="G792" s="67">
        <v>61148</v>
      </c>
      <c r="H792" s="70">
        <v>0.76827782035657299</v>
      </c>
      <c r="I792" s="69">
        <v>0</v>
      </c>
      <c r="J792" s="69">
        <v>0</v>
      </c>
      <c r="K792" s="69">
        <v>0</v>
      </c>
      <c r="L792" s="69">
        <v>0</v>
      </c>
      <c r="M792" s="69">
        <v>0</v>
      </c>
      <c r="N792" s="69">
        <v>0</v>
      </c>
      <c r="O792" s="69">
        <v>0</v>
      </c>
      <c r="P792" s="69">
        <v>0</v>
      </c>
      <c r="Q792" s="69">
        <v>360</v>
      </c>
      <c r="R792" s="69">
        <v>779.125</v>
      </c>
      <c r="S792" s="69">
        <v>1926.912</v>
      </c>
      <c r="T792" s="69">
        <v>2844.404</v>
      </c>
      <c r="U792" s="69">
        <v>43829</v>
      </c>
      <c r="V792" s="69">
        <v>149.22594275734701</v>
      </c>
      <c r="W792" s="69">
        <v>570.79974890511505</v>
      </c>
    </row>
    <row r="793" spans="2:23">
      <c r="B793" s="67">
        <v>791</v>
      </c>
      <c r="C793" s="67" t="s">
        <v>1113</v>
      </c>
      <c r="D793" s="67" t="s">
        <v>1615</v>
      </c>
      <c r="E793" s="67">
        <v>0</v>
      </c>
      <c r="F793" s="70">
        <v>0</v>
      </c>
      <c r="G793" s="67">
        <v>22833</v>
      </c>
      <c r="H793" s="70">
        <v>0.28687916975537398</v>
      </c>
      <c r="I793" s="69">
        <v>0</v>
      </c>
      <c r="J793" s="69">
        <v>0</v>
      </c>
      <c r="K793" s="69">
        <v>0</v>
      </c>
      <c r="L793" s="69">
        <v>0</v>
      </c>
      <c r="M793" s="69">
        <v>0</v>
      </c>
      <c r="N793" s="69">
        <v>0</v>
      </c>
      <c r="O793" s="69">
        <v>38.6</v>
      </c>
      <c r="P793" s="69">
        <v>58.7</v>
      </c>
      <c r="Q793" s="69">
        <v>71.099999999999994</v>
      </c>
      <c r="R793" s="69">
        <v>83.1</v>
      </c>
      <c r="S793" s="69">
        <v>104.5</v>
      </c>
      <c r="T793" s="69">
        <v>124</v>
      </c>
      <c r="U793" s="69">
        <v>306.10000000000002</v>
      </c>
      <c r="V793" s="69">
        <v>35.695300976241001</v>
      </c>
      <c r="W793" s="69">
        <v>31.4074953986152</v>
      </c>
    </row>
    <row r="794" spans="2:23">
      <c r="B794" s="67">
        <v>792</v>
      </c>
      <c r="C794" s="67" t="s">
        <v>1114</v>
      </c>
      <c r="D794" s="67" t="s">
        <v>1615</v>
      </c>
      <c r="E794" s="67">
        <v>0</v>
      </c>
      <c r="F794" s="70">
        <v>0</v>
      </c>
      <c r="G794" s="67">
        <v>278</v>
      </c>
      <c r="H794" s="70">
        <v>3.4928572326016799E-3</v>
      </c>
      <c r="I794" s="69">
        <v>0</v>
      </c>
      <c r="J794" s="69">
        <v>0.3</v>
      </c>
      <c r="K794" s="69">
        <v>0.9</v>
      </c>
      <c r="L794" s="69">
        <v>2.5</v>
      </c>
      <c r="M794" s="69">
        <v>5.2</v>
      </c>
      <c r="N794" s="69">
        <v>15.5</v>
      </c>
      <c r="O794" s="69">
        <v>40.5</v>
      </c>
      <c r="P794" s="69">
        <v>59</v>
      </c>
      <c r="Q794" s="69">
        <v>75.3</v>
      </c>
      <c r="R794" s="69">
        <v>89.2</v>
      </c>
      <c r="S794" s="69">
        <v>118.7</v>
      </c>
      <c r="T794" s="69">
        <v>138.210000000001</v>
      </c>
      <c r="U794" s="69">
        <v>442.7</v>
      </c>
      <c r="V794" s="69">
        <v>41.509165609176897</v>
      </c>
      <c r="W794" s="69">
        <v>30.5212815344793</v>
      </c>
    </row>
    <row r="795" spans="2:23">
      <c r="B795" s="67">
        <v>793</v>
      </c>
      <c r="C795" s="67" t="s">
        <v>1115</v>
      </c>
      <c r="D795" s="67" t="s">
        <v>1615</v>
      </c>
      <c r="E795" s="67">
        <v>0</v>
      </c>
      <c r="F795" s="70">
        <v>0</v>
      </c>
      <c r="G795" s="67">
        <v>64383</v>
      </c>
      <c r="H795" s="70">
        <v>0.80892311944817896</v>
      </c>
      <c r="I795" s="69">
        <v>0</v>
      </c>
      <c r="J795" s="69">
        <v>0</v>
      </c>
      <c r="K795" s="69">
        <v>0</v>
      </c>
      <c r="L795" s="69">
        <v>0</v>
      </c>
      <c r="M795" s="69">
        <v>0</v>
      </c>
      <c r="N795" s="69">
        <v>0</v>
      </c>
      <c r="O795" s="69">
        <v>0</v>
      </c>
      <c r="P795" s="69">
        <v>0</v>
      </c>
      <c r="Q795" s="69">
        <v>19.3</v>
      </c>
      <c r="R795" s="69">
        <v>34.4</v>
      </c>
      <c r="S795" s="69">
        <v>51.9</v>
      </c>
      <c r="T795" s="69">
        <v>70.8</v>
      </c>
      <c r="U795" s="69">
        <v>1406.6</v>
      </c>
      <c r="V795" s="69">
        <v>5.2721362968174796</v>
      </c>
      <c r="W795" s="69">
        <v>18.877171682040299</v>
      </c>
    </row>
    <row r="796" spans="2:23">
      <c r="B796" s="67">
        <v>794</v>
      </c>
      <c r="C796" s="67" t="s">
        <v>1116</v>
      </c>
      <c r="D796" s="67" t="s">
        <v>1615</v>
      </c>
      <c r="E796" s="67">
        <v>0</v>
      </c>
      <c r="F796" s="70">
        <v>0</v>
      </c>
      <c r="G796" s="67">
        <v>40480</v>
      </c>
      <c r="H796" s="70">
        <v>0.50860021861768301</v>
      </c>
      <c r="I796" s="69">
        <v>0</v>
      </c>
      <c r="J796" s="69">
        <v>0</v>
      </c>
      <c r="K796" s="69">
        <v>0</v>
      </c>
      <c r="L796" s="69">
        <v>0</v>
      </c>
      <c r="M796" s="69">
        <v>0</v>
      </c>
      <c r="N796" s="69">
        <v>0</v>
      </c>
      <c r="O796" s="69">
        <v>0</v>
      </c>
      <c r="P796" s="69">
        <v>48.9</v>
      </c>
      <c r="Q796" s="69">
        <v>108.9</v>
      </c>
      <c r="R796" s="69">
        <v>146</v>
      </c>
      <c r="S796" s="69">
        <v>236.9</v>
      </c>
      <c r="T796" s="69">
        <v>627</v>
      </c>
      <c r="U796" s="69">
        <v>1473</v>
      </c>
      <c r="V796" s="69">
        <v>40.718312372001897</v>
      </c>
      <c r="W796" s="69">
        <v>97.435007655979007</v>
      </c>
    </row>
    <row r="797" spans="2:23">
      <c r="B797" s="67">
        <v>795</v>
      </c>
      <c r="C797" s="67" t="s">
        <v>1117</v>
      </c>
      <c r="D797" s="67" t="s">
        <v>1615</v>
      </c>
      <c r="E797" s="67">
        <v>0</v>
      </c>
      <c r="F797" s="70">
        <v>0</v>
      </c>
      <c r="G797" s="67">
        <v>39693</v>
      </c>
      <c r="H797" s="70">
        <v>0.498712165948411</v>
      </c>
      <c r="I797" s="69">
        <v>0</v>
      </c>
      <c r="J797" s="69">
        <v>0</v>
      </c>
      <c r="K797" s="69">
        <v>0</v>
      </c>
      <c r="L797" s="69">
        <v>0</v>
      </c>
      <c r="M797" s="69">
        <v>0</v>
      </c>
      <c r="N797" s="69">
        <v>0</v>
      </c>
      <c r="O797" s="69">
        <v>33.25</v>
      </c>
      <c r="P797" s="69">
        <v>4025.9250000000002</v>
      </c>
      <c r="Q797" s="69">
        <v>13445.06</v>
      </c>
      <c r="R797" s="69">
        <v>22732.325000000001</v>
      </c>
      <c r="S797" s="69">
        <v>42878.275999999903</v>
      </c>
      <c r="T797" s="69">
        <v>66136.167000000001</v>
      </c>
      <c r="U797" s="69">
        <v>13728371.630000001</v>
      </c>
      <c r="V797" s="69">
        <v>5667.8565141787403</v>
      </c>
      <c r="W797" s="69">
        <v>61754.851765251602</v>
      </c>
    </row>
    <row r="798" spans="2:23">
      <c r="B798" s="67">
        <v>796</v>
      </c>
      <c r="C798" s="67" t="s">
        <v>1118</v>
      </c>
      <c r="D798" s="67" t="s">
        <v>1615</v>
      </c>
      <c r="E798" s="67">
        <v>0</v>
      </c>
      <c r="F798" s="70">
        <v>0</v>
      </c>
      <c r="G798" s="67">
        <v>37638</v>
      </c>
      <c r="H798" s="70">
        <v>0.47289266374338801</v>
      </c>
      <c r="I798" s="69">
        <v>0</v>
      </c>
      <c r="J798" s="69">
        <v>0</v>
      </c>
      <c r="K798" s="69">
        <v>0</v>
      </c>
      <c r="L798" s="69">
        <v>0</v>
      </c>
      <c r="M798" s="69">
        <v>0</v>
      </c>
      <c r="N798" s="69">
        <v>0</v>
      </c>
      <c r="O798" s="69">
        <v>246.37</v>
      </c>
      <c r="P798" s="69">
        <v>4206.1850000000004</v>
      </c>
      <c r="Q798" s="69">
        <v>13414.3</v>
      </c>
      <c r="R798" s="69">
        <v>22459.69</v>
      </c>
      <c r="S798" s="69">
        <v>42789.7079999997</v>
      </c>
      <c r="T798" s="69">
        <v>65698.584000000104</v>
      </c>
      <c r="U798" s="69">
        <v>12747622.560000001</v>
      </c>
      <c r="V798" s="69">
        <v>5666.8007426719096</v>
      </c>
      <c r="W798" s="69">
        <v>58313.227169357502</v>
      </c>
    </row>
    <row r="799" spans="2:23">
      <c r="B799" s="67">
        <v>797</v>
      </c>
      <c r="C799" s="67" t="s">
        <v>1119</v>
      </c>
      <c r="D799" s="67" t="s">
        <v>1615</v>
      </c>
      <c r="E799" s="67">
        <v>0</v>
      </c>
      <c r="F799" s="70">
        <v>0</v>
      </c>
      <c r="G799" s="67">
        <v>34429</v>
      </c>
      <c r="H799" s="70">
        <v>0.43257403475267298</v>
      </c>
      <c r="I799" s="69">
        <v>0</v>
      </c>
      <c r="J799" s="69">
        <v>0</v>
      </c>
      <c r="K799" s="69">
        <v>0</v>
      </c>
      <c r="L799" s="69">
        <v>0</v>
      </c>
      <c r="M799" s="69">
        <v>0</v>
      </c>
      <c r="N799" s="69">
        <v>0</v>
      </c>
      <c r="O799" s="69">
        <v>484.33</v>
      </c>
      <c r="P799" s="69">
        <v>4485.6149999999998</v>
      </c>
      <c r="Q799" s="69">
        <v>13312.59</v>
      </c>
      <c r="R799" s="69">
        <v>21999.27</v>
      </c>
      <c r="S799" s="69">
        <v>42021.576000000001</v>
      </c>
      <c r="T799" s="69">
        <v>65234.589000000196</v>
      </c>
      <c r="U799" s="69">
        <v>9841148.7799999993</v>
      </c>
      <c r="V799" s="69">
        <v>5594.2527336005296</v>
      </c>
      <c r="W799" s="69">
        <v>47897.549265486501</v>
      </c>
    </row>
    <row r="800" spans="2:23">
      <c r="B800" s="67">
        <v>798</v>
      </c>
      <c r="C800" s="67" t="s">
        <v>1120</v>
      </c>
      <c r="D800" s="67" t="s">
        <v>1615</v>
      </c>
      <c r="E800" s="67">
        <v>0</v>
      </c>
      <c r="F800" s="70">
        <v>0</v>
      </c>
      <c r="G800" s="67">
        <v>29538</v>
      </c>
      <c r="H800" s="70">
        <v>0.37112236308125301</v>
      </c>
      <c r="I800" s="69">
        <v>0</v>
      </c>
      <c r="J800" s="69">
        <v>0</v>
      </c>
      <c r="K800" s="69">
        <v>0</v>
      </c>
      <c r="L800" s="69">
        <v>0</v>
      </c>
      <c r="M800" s="69">
        <v>0</v>
      </c>
      <c r="N800" s="69">
        <v>0</v>
      </c>
      <c r="O800" s="69">
        <v>866.17</v>
      </c>
      <c r="P800" s="69">
        <v>4725.51</v>
      </c>
      <c r="Q800" s="69">
        <v>12994.55</v>
      </c>
      <c r="R800" s="69">
        <v>21149.014999999999</v>
      </c>
      <c r="S800" s="69">
        <v>41279.271999999997</v>
      </c>
      <c r="T800" s="69">
        <v>64265.471000000201</v>
      </c>
      <c r="U800" s="69">
        <v>6554629.9100000001</v>
      </c>
      <c r="V800" s="69">
        <v>5536.2529103793104</v>
      </c>
      <c r="W800" s="69">
        <v>38522.4852718537</v>
      </c>
    </row>
    <row r="801" spans="2:23">
      <c r="B801" s="67">
        <v>799</v>
      </c>
      <c r="C801" s="67" t="s">
        <v>1121</v>
      </c>
      <c r="D801" s="67" t="s">
        <v>1615</v>
      </c>
      <c r="E801" s="67">
        <v>0</v>
      </c>
      <c r="F801" s="70">
        <v>0</v>
      </c>
      <c r="G801" s="67">
        <v>26193</v>
      </c>
      <c r="H801" s="70">
        <v>0.32909499817818599</v>
      </c>
      <c r="I801" s="69">
        <v>0</v>
      </c>
      <c r="J801" s="69">
        <v>0</v>
      </c>
      <c r="K801" s="69">
        <v>0</v>
      </c>
      <c r="L801" s="69">
        <v>0</v>
      </c>
      <c r="M801" s="69">
        <v>0</v>
      </c>
      <c r="N801" s="69">
        <v>0</v>
      </c>
      <c r="O801" s="69">
        <v>1142.83</v>
      </c>
      <c r="P801" s="69">
        <v>4912.1099999999997</v>
      </c>
      <c r="Q801" s="69">
        <v>12741.01</v>
      </c>
      <c r="R801" s="69">
        <v>20437.855</v>
      </c>
      <c r="S801" s="69">
        <v>39996.536</v>
      </c>
      <c r="T801" s="69">
        <v>62509.113000000303</v>
      </c>
      <c r="U801" s="69">
        <v>5546036.8700000001</v>
      </c>
      <c r="V801" s="69">
        <v>5506.9573461823602</v>
      </c>
      <c r="W801" s="69">
        <v>34776.0313763792</v>
      </c>
    </row>
    <row r="802" spans="2:23">
      <c r="B802" s="67">
        <v>800</v>
      </c>
      <c r="C802" s="67" t="s">
        <v>1122</v>
      </c>
      <c r="D802" s="67" t="s">
        <v>1615</v>
      </c>
      <c r="E802" s="67">
        <v>0</v>
      </c>
      <c r="F802" s="70">
        <v>0</v>
      </c>
      <c r="G802" s="67">
        <v>76737</v>
      </c>
      <c r="H802" s="70">
        <v>0.96414167430990905</v>
      </c>
      <c r="I802" s="69">
        <v>0</v>
      </c>
      <c r="J802" s="69">
        <v>0</v>
      </c>
      <c r="K802" s="69">
        <v>0</v>
      </c>
      <c r="L802" s="69">
        <v>0</v>
      </c>
      <c r="M802" s="69">
        <v>0</v>
      </c>
      <c r="N802" s="69">
        <v>0</v>
      </c>
      <c r="O802" s="69">
        <v>0</v>
      </c>
      <c r="P802" s="69">
        <v>0</v>
      </c>
      <c r="Q802" s="69">
        <v>0</v>
      </c>
      <c r="R802" s="69">
        <v>0</v>
      </c>
      <c r="S802" s="69">
        <v>1545.5160000000001</v>
      </c>
      <c r="T802" s="69">
        <v>4531.5150000000704</v>
      </c>
      <c r="U802" s="69">
        <v>906594.43</v>
      </c>
      <c r="V802" s="69">
        <v>172.721979746454</v>
      </c>
      <c r="W802" s="69">
        <v>3808.1021349562102</v>
      </c>
    </row>
    <row r="803" spans="2:23">
      <c r="B803" s="67">
        <v>801</v>
      </c>
      <c r="C803" s="67" t="s">
        <v>1123</v>
      </c>
      <c r="D803" s="67" t="s">
        <v>1615</v>
      </c>
      <c r="E803" s="67">
        <v>0</v>
      </c>
      <c r="F803" s="70">
        <v>0</v>
      </c>
      <c r="G803" s="67">
        <v>75911</v>
      </c>
      <c r="H803" s="70">
        <v>0.95376361648930197</v>
      </c>
      <c r="I803" s="69">
        <v>0</v>
      </c>
      <c r="J803" s="69">
        <v>0</v>
      </c>
      <c r="K803" s="69">
        <v>0</v>
      </c>
      <c r="L803" s="69">
        <v>0</v>
      </c>
      <c r="M803" s="69">
        <v>0</v>
      </c>
      <c r="N803" s="69">
        <v>0</v>
      </c>
      <c r="O803" s="69">
        <v>0</v>
      </c>
      <c r="P803" s="69">
        <v>0</v>
      </c>
      <c r="Q803" s="69">
        <v>0</v>
      </c>
      <c r="R803" s="69">
        <v>0</v>
      </c>
      <c r="S803" s="69">
        <v>1667.934</v>
      </c>
      <c r="T803" s="69">
        <v>4250.5840000000298</v>
      </c>
      <c r="U803" s="69">
        <v>453297.21</v>
      </c>
      <c r="V803" s="69">
        <v>162.471960397532</v>
      </c>
      <c r="W803" s="69">
        <v>2483.8610333136298</v>
      </c>
    </row>
    <row r="804" spans="2:23">
      <c r="B804" s="67">
        <v>802</v>
      </c>
      <c r="C804" s="67" t="s">
        <v>1124</v>
      </c>
      <c r="D804" s="67" t="s">
        <v>1615</v>
      </c>
      <c r="E804" s="67">
        <v>0</v>
      </c>
      <c r="F804" s="70">
        <v>0</v>
      </c>
      <c r="G804" s="67">
        <v>74392</v>
      </c>
      <c r="H804" s="70">
        <v>0.93467854405648898</v>
      </c>
      <c r="I804" s="69">
        <v>0</v>
      </c>
      <c r="J804" s="69">
        <v>0</v>
      </c>
      <c r="K804" s="69">
        <v>0</v>
      </c>
      <c r="L804" s="69">
        <v>0</v>
      </c>
      <c r="M804" s="69">
        <v>0</v>
      </c>
      <c r="N804" s="69">
        <v>0</v>
      </c>
      <c r="O804" s="69">
        <v>0</v>
      </c>
      <c r="P804" s="69">
        <v>0</v>
      </c>
      <c r="Q804" s="69">
        <v>0</v>
      </c>
      <c r="R804" s="69">
        <v>217.28</v>
      </c>
      <c r="S804" s="69">
        <v>1717.1780000000001</v>
      </c>
      <c r="T804" s="69">
        <v>3755.0100000000298</v>
      </c>
      <c r="U804" s="69">
        <v>226648.61</v>
      </c>
      <c r="V804" s="69">
        <v>149.28203628551</v>
      </c>
      <c r="W804" s="69">
        <v>1724.4467681363101</v>
      </c>
    </row>
    <row r="805" spans="2:23">
      <c r="B805" s="67">
        <v>803</v>
      </c>
      <c r="C805" s="67" t="s">
        <v>1125</v>
      </c>
      <c r="D805" s="67" t="s">
        <v>1615</v>
      </c>
      <c r="E805" s="67">
        <v>0</v>
      </c>
      <c r="F805" s="70">
        <v>0</v>
      </c>
      <c r="G805" s="67">
        <v>71174</v>
      </c>
      <c r="H805" s="70">
        <v>0.89424683695392704</v>
      </c>
      <c r="I805" s="69">
        <v>0</v>
      </c>
      <c r="J805" s="69">
        <v>0</v>
      </c>
      <c r="K805" s="69">
        <v>0</v>
      </c>
      <c r="L805" s="69">
        <v>0</v>
      </c>
      <c r="M805" s="69">
        <v>0</v>
      </c>
      <c r="N805" s="69">
        <v>0</v>
      </c>
      <c r="O805" s="69">
        <v>0</v>
      </c>
      <c r="P805" s="69">
        <v>0</v>
      </c>
      <c r="Q805" s="69">
        <v>21.89</v>
      </c>
      <c r="R805" s="69">
        <v>484.55500000000001</v>
      </c>
      <c r="S805" s="69">
        <v>1732.3520000000001</v>
      </c>
      <c r="T805" s="69">
        <v>3295.3690000000001</v>
      </c>
      <c r="U805" s="69">
        <v>153467.93</v>
      </c>
      <c r="V805" s="69">
        <v>144.16417459260501</v>
      </c>
      <c r="W805" s="69">
        <v>1378.2061167832901</v>
      </c>
    </row>
    <row r="806" spans="2:23">
      <c r="B806" s="67">
        <v>804</v>
      </c>
      <c r="C806" s="67" t="s">
        <v>1126</v>
      </c>
      <c r="D806" s="67" t="s">
        <v>1615</v>
      </c>
      <c r="E806" s="67">
        <v>0</v>
      </c>
      <c r="F806" s="70">
        <v>0</v>
      </c>
      <c r="G806" s="67">
        <v>69721</v>
      </c>
      <c r="H806" s="70">
        <v>0.87599100400799101</v>
      </c>
      <c r="I806" s="69">
        <v>0</v>
      </c>
      <c r="J806" s="69">
        <v>0</v>
      </c>
      <c r="K806" s="69">
        <v>0</v>
      </c>
      <c r="L806" s="69">
        <v>0</v>
      </c>
      <c r="M806" s="69">
        <v>0</v>
      </c>
      <c r="N806" s="69">
        <v>0</v>
      </c>
      <c r="O806" s="69">
        <v>0</v>
      </c>
      <c r="P806" s="69">
        <v>0</v>
      </c>
      <c r="Q806" s="69">
        <v>66.91</v>
      </c>
      <c r="R806" s="69">
        <v>477.92500000000001</v>
      </c>
      <c r="S806" s="69">
        <v>1517.336</v>
      </c>
      <c r="T806" s="69">
        <v>2743.1680000000101</v>
      </c>
      <c r="U806" s="69">
        <v>104259.35</v>
      </c>
      <c r="V806" s="69">
        <v>127.872497141637</v>
      </c>
      <c r="W806" s="69">
        <v>1131.5230393634999</v>
      </c>
    </row>
    <row r="807" spans="2:23">
      <c r="B807" s="67">
        <v>805</v>
      </c>
      <c r="C807" s="67" t="s">
        <v>1127</v>
      </c>
      <c r="D807" s="67" t="s">
        <v>1615</v>
      </c>
      <c r="E807" s="67">
        <v>0</v>
      </c>
      <c r="F807" s="70">
        <v>0</v>
      </c>
      <c r="G807" s="67">
        <v>73402</v>
      </c>
      <c r="H807" s="70">
        <v>0.92223995175333895</v>
      </c>
      <c r="I807" s="69">
        <v>0</v>
      </c>
      <c r="J807" s="69">
        <v>0</v>
      </c>
      <c r="K807" s="69">
        <v>0</v>
      </c>
      <c r="L807" s="69">
        <v>0</v>
      </c>
      <c r="M807" s="69">
        <v>0</v>
      </c>
      <c r="N807" s="69">
        <v>0</v>
      </c>
      <c r="O807" s="69">
        <v>0</v>
      </c>
      <c r="P807" s="69">
        <v>0</v>
      </c>
      <c r="Q807" s="69">
        <v>0</v>
      </c>
      <c r="R807" s="69">
        <v>33.5</v>
      </c>
      <c r="S807" s="69">
        <v>607.23799999999801</v>
      </c>
      <c r="T807" s="69">
        <v>1795.4360000000099</v>
      </c>
      <c r="U807" s="69">
        <v>233324.06</v>
      </c>
      <c r="V807" s="69">
        <v>84.024198841577601</v>
      </c>
      <c r="W807" s="69">
        <v>1327.26093879819</v>
      </c>
    </row>
    <row r="808" spans="2:23">
      <c r="B808" s="67">
        <v>806</v>
      </c>
      <c r="C808" s="67" t="s">
        <v>1128</v>
      </c>
      <c r="D808" s="67" t="s">
        <v>1615</v>
      </c>
      <c r="E808" s="67">
        <v>0</v>
      </c>
      <c r="F808" s="70">
        <v>0</v>
      </c>
      <c r="G808" s="67">
        <v>72379</v>
      </c>
      <c r="H808" s="70">
        <v>0.90938673970675099</v>
      </c>
      <c r="I808" s="69">
        <v>0</v>
      </c>
      <c r="J808" s="69">
        <v>0</v>
      </c>
      <c r="K808" s="69">
        <v>0</v>
      </c>
      <c r="L808" s="69">
        <v>0</v>
      </c>
      <c r="M808" s="69">
        <v>0</v>
      </c>
      <c r="N808" s="69">
        <v>0</v>
      </c>
      <c r="O808" s="69">
        <v>0</v>
      </c>
      <c r="P808" s="69">
        <v>0</v>
      </c>
      <c r="Q808" s="69">
        <v>0</v>
      </c>
      <c r="R808" s="69">
        <v>70.03</v>
      </c>
      <c r="S808" s="69">
        <v>571.06399999999599</v>
      </c>
      <c r="T808" s="69">
        <v>1686.5250000000101</v>
      </c>
      <c r="U808" s="69">
        <v>233316.07</v>
      </c>
      <c r="V808" s="69">
        <v>84.797225063135301</v>
      </c>
      <c r="W808" s="69">
        <v>1490.9512078618</v>
      </c>
    </row>
    <row r="809" spans="2:23">
      <c r="B809" s="67">
        <v>807</v>
      </c>
      <c r="C809" s="67" t="s">
        <v>1129</v>
      </c>
      <c r="D809" s="67" t="s">
        <v>1615</v>
      </c>
      <c r="E809" s="67">
        <v>0</v>
      </c>
      <c r="F809" s="70">
        <v>0</v>
      </c>
      <c r="G809" s="67">
        <v>70430</v>
      </c>
      <c r="H809" s="70">
        <v>0.88489904637459005</v>
      </c>
      <c r="I809" s="69">
        <v>0</v>
      </c>
      <c r="J809" s="69">
        <v>0</v>
      </c>
      <c r="K809" s="69">
        <v>0</v>
      </c>
      <c r="L809" s="69">
        <v>0</v>
      </c>
      <c r="M809" s="69">
        <v>0</v>
      </c>
      <c r="N809" s="69">
        <v>0</v>
      </c>
      <c r="O809" s="69">
        <v>0</v>
      </c>
      <c r="P809" s="69">
        <v>0</v>
      </c>
      <c r="Q809" s="69">
        <v>2</v>
      </c>
      <c r="R809" s="69">
        <v>95.14</v>
      </c>
      <c r="S809" s="69">
        <v>532.54799999999796</v>
      </c>
      <c r="T809" s="69">
        <v>1529.62600000004</v>
      </c>
      <c r="U809" s="69">
        <v>194014.71</v>
      </c>
      <c r="V809" s="69">
        <v>78.107658780515393</v>
      </c>
      <c r="W809" s="69">
        <v>1336.3286471220099</v>
      </c>
    </row>
    <row r="810" spans="2:23">
      <c r="B810" s="67">
        <v>808</v>
      </c>
      <c r="C810" s="67" t="s">
        <v>1130</v>
      </c>
      <c r="D810" s="67" t="s">
        <v>1615</v>
      </c>
      <c r="E810" s="67">
        <v>0</v>
      </c>
      <c r="F810" s="70">
        <v>0</v>
      </c>
      <c r="G810" s="67">
        <v>65032</v>
      </c>
      <c r="H810" s="70">
        <v>0.81707730773579901</v>
      </c>
      <c r="I810" s="69">
        <v>0</v>
      </c>
      <c r="J810" s="69">
        <v>0</v>
      </c>
      <c r="K810" s="69">
        <v>0</v>
      </c>
      <c r="L810" s="69">
        <v>0</v>
      </c>
      <c r="M810" s="69">
        <v>0</v>
      </c>
      <c r="N810" s="69">
        <v>0</v>
      </c>
      <c r="O810" s="69">
        <v>0</v>
      </c>
      <c r="P810" s="69">
        <v>0</v>
      </c>
      <c r="Q810" s="69">
        <v>28.43</v>
      </c>
      <c r="R810" s="69">
        <v>127.395</v>
      </c>
      <c r="S810" s="69">
        <v>520.87599999999998</v>
      </c>
      <c r="T810" s="69">
        <v>1308.6089999999999</v>
      </c>
      <c r="U810" s="69">
        <v>167641.76999999999</v>
      </c>
      <c r="V810" s="69">
        <v>71.559137716576004</v>
      </c>
      <c r="W810" s="69">
        <v>1105.4779303738801</v>
      </c>
    </row>
    <row r="811" spans="2:23">
      <c r="B811" s="67">
        <v>809</v>
      </c>
      <c r="C811" s="67" t="s">
        <v>1131</v>
      </c>
      <c r="D811" s="67" t="s">
        <v>1615</v>
      </c>
      <c r="E811" s="67">
        <v>0</v>
      </c>
      <c r="F811" s="70">
        <v>0</v>
      </c>
      <c r="G811" s="67">
        <v>62476</v>
      </c>
      <c r="H811" s="70">
        <v>0.78496312397130297</v>
      </c>
      <c r="I811" s="69">
        <v>0</v>
      </c>
      <c r="J811" s="69">
        <v>0</v>
      </c>
      <c r="K811" s="69">
        <v>0</v>
      </c>
      <c r="L811" s="69">
        <v>0</v>
      </c>
      <c r="M811" s="69">
        <v>0</v>
      </c>
      <c r="N811" s="69">
        <v>0</v>
      </c>
      <c r="O811" s="69">
        <v>0</v>
      </c>
      <c r="P811" s="69">
        <v>0</v>
      </c>
      <c r="Q811" s="69">
        <v>31.75</v>
      </c>
      <c r="R811" s="69">
        <v>116.94</v>
      </c>
      <c r="S811" s="69">
        <v>446.44400000000002</v>
      </c>
      <c r="T811" s="69">
        <v>1105.2750000000001</v>
      </c>
      <c r="U811" s="69">
        <v>137156.03</v>
      </c>
      <c r="V811" s="69">
        <v>61.625050319759801</v>
      </c>
      <c r="W811" s="69">
        <v>923.72449950229895</v>
      </c>
    </row>
    <row r="812" spans="2:23">
      <c r="B812" s="67">
        <v>810</v>
      </c>
      <c r="C812" s="67" t="s">
        <v>1132</v>
      </c>
      <c r="D812" s="67" t="s">
        <v>1615</v>
      </c>
      <c r="E812" s="67">
        <v>0</v>
      </c>
      <c r="F812" s="70">
        <v>0</v>
      </c>
      <c r="G812" s="67">
        <v>78833</v>
      </c>
      <c r="H812" s="70">
        <v>0.99047631013556803</v>
      </c>
      <c r="I812" s="69">
        <v>0</v>
      </c>
      <c r="J812" s="69">
        <v>0</v>
      </c>
      <c r="K812" s="69">
        <v>0</v>
      </c>
      <c r="L812" s="69">
        <v>0</v>
      </c>
      <c r="M812" s="69">
        <v>0</v>
      </c>
      <c r="N812" s="69">
        <v>0</v>
      </c>
      <c r="O812" s="69">
        <v>0</v>
      </c>
      <c r="P812" s="69">
        <v>0</v>
      </c>
      <c r="Q812" s="69">
        <v>0</v>
      </c>
      <c r="R812" s="69">
        <v>0</v>
      </c>
      <c r="S812" s="69">
        <v>0</v>
      </c>
      <c r="T812" s="69">
        <v>0</v>
      </c>
      <c r="U812" s="69">
        <v>233307.07</v>
      </c>
      <c r="V812" s="69">
        <v>105.365210765036</v>
      </c>
      <c r="W812" s="69">
        <v>2066.8742435361</v>
      </c>
    </row>
    <row r="813" spans="2:23">
      <c r="B813" s="67">
        <v>811</v>
      </c>
      <c r="C813" s="67" t="s">
        <v>1133</v>
      </c>
      <c r="D813" s="67" t="s">
        <v>1615</v>
      </c>
      <c r="E813" s="67">
        <v>0</v>
      </c>
      <c r="F813" s="70">
        <v>0</v>
      </c>
      <c r="G813" s="67">
        <v>78798</v>
      </c>
      <c r="H813" s="70">
        <v>0.99003656192283096</v>
      </c>
      <c r="I813" s="69">
        <v>0</v>
      </c>
      <c r="J813" s="69">
        <v>0</v>
      </c>
      <c r="K813" s="69">
        <v>0</v>
      </c>
      <c r="L813" s="69">
        <v>0</v>
      </c>
      <c r="M813" s="69">
        <v>0</v>
      </c>
      <c r="N813" s="69">
        <v>0</v>
      </c>
      <c r="O813" s="69">
        <v>0</v>
      </c>
      <c r="P813" s="69">
        <v>0</v>
      </c>
      <c r="Q813" s="69">
        <v>0</v>
      </c>
      <c r="R813" s="69">
        <v>0</v>
      </c>
      <c r="S813" s="69">
        <v>0</v>
      </c>
      <c r="T813" s="69">
        <v>0</v>
      </c>
      <c r="U813" s="69">
        <v>194422.56</v>
      </c>
      <c r="V813" s="69">
        <v>96.994531291226394</v>
      </c>
      <c r="W813" s="69">
        <v>2028.1115919640899</v>
      </c>
    </row>
    <row r="814" spans="2:23">
      <c r="B814" s="67">
        <v>812</v>
      </c>
      <c r="C814" s="67" t="s">
        <v>1134</v>
      </c>
      <c r="D814" s="67" t="s">
        <v>1615</v>
      </c>
      <c r="E814" s="67">
        <v>0</v>
      </c>
      <c r="F814" s="70">
        <v>0</v>
      </c>
      <c r="G814" s="67">
        <v>78745</v>
      </c>
      <c r="H814" s="70">
        <v>0.98937065748639896</v>
      </c>
      <c r="I814" s="69">
        <v>0</v>
      </c>
      <c r="J814" s="69">
        <v>0</v>
      </c>
      <c r="K814" s="69">
        <v>0</v>
      </c>
      <c r="L814" s="69">
        <v>0</v>
      </c>
      <c r="M814" s="69">
        <v>0</v>
      </c>
      <c r="N814" s="69">
        <v>0</v>
      </c>
      <c r="O814" s="69">
        <v>0</v>
      </c>
      <c r="P814" s="69">
        <v>0</v>
      </c>
      <c r="Q814" s="69">
        <v>0</v>
      </c>
      <c r="R814" s="69">
        <v>0</v>
      </c>
      <c r="S814" s="69">
        <v>0</v>
      </c>
      <c r="T814" s="69">
        <v>478.17500000007601</v>
      </c>
      <c r="U814" s="69">
        <v>194014.71</v>
      </c>
      <c r="V814" s="69">
        <v>80.274056991368397</v>
      </c>
      <c r="W814" s="69">
        <v>1743.7469490307799</v>
      </c>
    </row>
    <row r="815" spans="2:23">
      <c r="B815" s="67">
        <v>813</v>
      </c>
      <c r="C815" s="67" t="s">
        <v>1135</v>
      </c>
      <c r="D815" s="67" t="s">
        <v>1615</v>
      </c>
      <c r="E815" s="67">
        <v>0</v>
      </c>
      <c r="F815" s="70">
        <v>0</v>
      </c>
      <c r="G815" s="67">
        <v>78659</v>
      </c>
      <c r="H815" s="70">
        <v>0.98829013330653004</v>
      </c>
      <c r="I815" s="69">
        <v>0</v>
      </c>
      <c r="J815" s="69">
        <v>0</v>
      </c>
      <c r="K815" s="69">
        <v>0</v>
      </c>
      <c r="L815" s="69">
        <v>0</v>
      </c>
      <c r="M815" s="69">
        <v>0</v>
      </c>
      <c r="N815" s="69">
        <v>0</v>
      </c>
      <c r="O815" s="69">
        <v>0</v>
      </c>
      <c r="P815" s="69">
        <v>0</v>
      </c>
      <c r="Q815" s="69">
        <v>0</v>
      </c>
      <c r="R815" s="69">
        <v>0</v>
      </c>
      <c r="S815" s="69">
        <v>0</v>
      </c>
      <c r="T815" s="69">
        <v>416.86100000001102</v>
      </c>
      <c r="U815" s="69">
        <v>194014.71</v>
      </c>
      <c r="V815" s="69">
        <v>66.499672450402699</v>
      </c>
      <c r="W815" s="69">
        <v>1433.8928990809</v>
      </c>
    </row>
    <row r="816" spans="2:23">
      <c r="B816" s="67">
        <v>814</v>
      </c>
      <c r="C816" s="67" t="s">
        <v>1136</v>
      </c>
      <c r="D816" s="67" t="s">
        <v>1615</v>
      </c>
      <c r="E816" s="67">
        <v>0</v>
      </c>
      <c r="F816" s="70">
        <v>0</v>
      </c>
      <c r="G816" s="67">
        <v>78574</v>
      </c>
      <c r="H816" s="70">
        <v>0.98722217336131002</v>
      </c>
      <c r="I816" s="69">
        <v>0</v>
      </c>
      <c r="J816" s="69">
        <v>0</v>
      </c>
      <c r="K816" s="69">
        <v>0</v>
      </c>
      <c r="L816" s="69">
        <v>0</v>
      </c>
      <c r="M816" s="69">
        <v>0</v>
      </c>
      <c r="N816" s="69">
        <v>0</v>
      </c>
      <c r="O816" s="69">
        <v>0</v>
      </c>
      <c r="P816" s="69">
        <v>0</v>
      </c>
      <c r="Q816" s="69">
        <v>0</v>
      </c>
      <c r="R816" s="69">
        <v>0</v>
      </c>
      <c r="S816" s="69">
        <v>0</v>
      </c>
      <c r="T816" s="69">
        <v>462.98400000000402</v>
      </c>
      <c r="U816" s="69">
        <v>194014.71</v>
      </c>
      <c r="V816" s="69">
        <v>59.946606525863501</v>
      </c>
      <c r="W816" s="69">
        <v>1314.72259360412</v>
      </c>
    </row>
    <row r="817" spans="2:23">
      <c r="B817" s="67">
        <v>815</v>
      </c>
      <c r="C817" s="67" t="s">
        <v>1137</v>
      </c>
      <c r="D817" s="67" t="s">
        <v>1615</v>
      </c>
      <c r="E817" s="67">
        <v>0</v>
      </c>
      <c r="F817" s="70">
        <v>0</v>
      </c>
      <c r="G817" s="67">
        <v>77352</v>
      </c>
      <c r="H817" s="70">
        <v>0.97186867861944204</v>
      </c>
      <c r="I817" s="69">
        <v>0</v>
      </c>
      <c r="J817" s="69">
        <v>0</v>
      </c>
      <c r="K817" s="69">
        <v>0</v>
      </c>
      <c r="L817" s="69">
        <v>0</v>
      </c>
      <c r="M817" s="69">
        <v>0</v>
      </c>
      <c r="N817" s="69">
        <v>0</v>
      </c>
      <c r="O817" s="69">
        <v>0</v>
      </c>
      <c r="P817" s="69">
        <v>0</v>
      </c>
      <c r="Q817" s="69">
        <v>0</v>
      </c>
      <c r="R817" s="69">
        <v>0</v>
      </c>
      <c r="S817" s="69">
        <v>1385.7460000000001</v>
      </c>
      <c r="T817" s="69">
        <v>4573.107</v>
      </c>
      <c r="U817" s="69">
        <v>160287.44</v>
      </c>
      <c r="V817" s="69">
        <v>162.71964091417399</v>
      </c>
      <c r="W817" s="69">
        <v>1919.67100338928</v>
      </c>
    </row>
    <row r="818" spans="2:23">
      <c r="B818" s="67">
        <v>816</v>
      </c>
      <c r="C818" s="67" t="s">
        <v>1138</v>
      </c>
      <c r="D818" s="67" t="s">
        <v>1615</v>
      </c>
      <c r="E818" s="67">
        <v>0</v>
      </c>
      <c r="F818" s="70">
        <v>0</v>
      </c>
      <c r="G818" s="67">
        <v>77202</v>
      </c>
      <c r="H818" s="70">
        <v>0.96998404342199496</v>
      </c>
      <c r="I818" s="69">
        <v>0</v>
      </c>
      <c r="J818" s="69">
        <v>0</v>
      </c>
      <c r="K818" s="69">
        <v>0</v>
      </c>
      <c r="L818" s="69">
        <v>0</v>
      </c>
      <c r="M818" s="69">
        <v>0</v>
      </c>
      <c r="N818" s="69">
        <v>0</v>
      </c>
      <c r="O818" s="69">
        <v>0</v>
      </c>
      <c r="P818" s="69">
        <v>0</v>
      </c>
      <c r="Q818" s="69">
        <v>0</v>
      </c>
      <c r="R818" s="69">
        <v>0</v>
      </c>
      <c r="S818" s="69">
        <v>1332.51</v>
      </c>
      <c r="T818" s="69">
        <v>4283.1880000000201</v>
      </c>
      <c r="U818" s="69">
        <v>120024.82</v>
      </c>
      <c r="V818" s="69">
        <v>152.76367265143</v>
      </c>
      <c r="W818" s="69">
        <v>1738.4278458154299</v>
      </c>
    </row>
    <row r="819" spans="2:23">
      <c r="B819" s="67">
        <v>817</v>
      </c>
      <c r="C819" s="67" t="s">
        <v>1139</v>
      </c>
      <c r="D819" s="67" t="s">
        <v>1615</v>
      </c>
      <c r="E819" s="67">
        <v>0</v>
      </c>
      <c r="F819" s="70">
        <v>0</v>
      </c>
      <c r="G819" s="67">
        <v>76943</v>
      </c>
      <c r="H819" s="70">
        <v>0.96672990664773695</v>
      </c>
      <c r="I819" s="69">
        <v>0</v>
      </c>
      <c r="J819" s="69">
        <v>0</v>
      </c>
      <c r="K819" s="69">
        <v>0</v>
      </c>
      <c r="L819" s="69">
        <v>0</v>
      </c>
      <c r="M819" s="69">
        <v>0</v>
      </c>
      <c r="N819" s="69">
        <v>0</v>
      </c>
      <c r="O819" s="69">
        <v>0</v>
      </c>
      <c r="P819" s="69">
        <v>0</v>
      </c>
      <c r="Q819" s="69">
        <v>0</v>
      </c>
      <c r="R819" s="69">
        <v>0</v>
      </c>
      <c r="S819" s="69">
        <v>1223.79599999999</v>
      </c>
      <c r="T819" s="69">
        <v>3837.8720000000299</v>
      </c>
      <c r="U819" s="69">
        <v>120024.82</v>
      </c>
      <c r="V819" s="69">
        <v>137.58117387644299</v>
      </c>
      <c r="W819" s="69">
        <v>1540.5666823158799</v>
      </c>
    </row>
    <row r="820" spans="2:23">
      <c r="B820" s="67">
        <v>818</v>
      </c>
      <c r="C820" s="67" t="s">
        <v>1140</v>
      </c>
      <c r="D820" s="67" t="s">
        <v>1615</v>
      </c>
      <c r="E820" s="67">
        <v>0</v>
      </c>
      <c r="F820" s="70">
        <v>0</v>
      </c>
      <c r="G820" s="67">
        <v>76370</v>
      </c>
      <c r="H820" s="70">
        <v>0.95953060019348901</v>
      </c>
      <c r="I820" s="69">
        <v>0</v>
      </c>
      <c r="J820" s="69">
        <v>0</v>
      </c>
      <c r="K820" s="69">
        <v>0</v>
      </c>
      <c r="L820" s="69">
        <v>0</v>
      </c>
      <c r="M820" s="69">
        <v>0</v>
      </c>
      <c r="N820" s="69">
        <v>0</v>
      </c>
      <c r="O820" s="69">
        <v>0</v>
      </c>
      <c r="P820" s="69">
        <v>0</v>
      </c>
      <c r="Q820" s="69">
        <v>0</v>
      </c>
      <c r="R820" s="69">
        <v>0</v>
      </c>
      <c r="S820" s="69">
        <v>1075.7759999999901</v>
      </c>
      <c r="T820" s="69">
        <v>3112.3240000000301</v>
      </c>
      <c r="U820" s="69">
        <v>110961.81</v>
      </c>
      <c r="V820" s="69">
        <v>115.31461509467201</v>
      </c>
      <c r="W820" s="69">
        <v>1311.14402564433</v>
      </c>
    </row>
    <row r="821" spans="2:23">
      <c r="B821" s="67">
        <v>819</v>
      </c>
      <c r="C821" s="67" t="s">
        <v>1141</v>
      </c>
      <c r="D821" s="67" t="s">
        <v>1615</v>
      </c>
      <c r="E821" s="67">
        <v>0</v>
      </c>
      <c r="F821" s="70">
        <v>0</v>
      </c>
      <c r="G821" s="67">
        <v>76024</v>
      </c>
      <c r="H821" s="70">
        <v>0.95518337500471195</v>
      </c>
      <c r="I821" s="69">
        <v>0</v>
      </c>
      <c r="J821" s="69">
        <v>0</v>
      </c>
      <c r="K821" s="69">
        <v>0</v>
      </c>
      <c r="L821" s="69">
        <v>0</v>
      </c>
      <c r="M821" s="69">
        <v>0</v>
      </c>
      <c r="N821" s="69">
        <v>0</v>
      </c>
      <c r="O821" s="69">
        <v>0</v>
      </c>
      <c r="P821" s="69">
        <v>0</v>
      </c>
      <c r="Q821" s="69">
        <v>0</v>
      </c>
      <c r="R821" s="69">
        <v>0</v>
      </c>
      <c r="S821" s="69">
        <v>898.15799999999604</v>
      </c>
      <c r="T821" s="69">
        <v>2530.02000000002</v>
      </c>
      <c r="U821" s="69">
        <v>110961.81</v>
      </c>
      <c r="V821" s="69">
        <v>96.836390672312206</v>
      </c>
      <c r="W821" s="69">
        <v>1158.6025039280501</v>
      </c>
    </row>
    <row r="822" spans="2:23">
      <c r="B822" s="67">
        <v>820</v>
      </c>
      <c r="C822" s="67" t="s">
        <v>1142</v>
      </c>
      <c r="D822" s="67" t="s">
        <v>1615</v>
      </c>
      <c r="E822" s="67">
        <v>0</v>
      </c>
      <c r="F822" s="70">
        <v>0</v>
      </c>
      <c r="G822" s="67">
        <v>8974</v>
      </c>
      <c r="H822" s="70">
        <v>0.112751441745926</v>
      </c>
      <c r="I822" s="69">
        <v>0</v>
      </c>
      <c r="J822" s="69">
        <v>0</v>
      </c>
      <c r="K822" s="69">
        <v>0</v>
      </c>
      <c r="L822" s="69">
        <v>0</v>
      </c>
      <c r="M822" s="69">
        <v>0</v>
      </c>
      <c r="N822" s="69">
        <v>1121.4749999999999</v>
      </c>
      <c r="O822" s="69">
        <v>4655.38</v>
      </c>
      <c r="P822" s="69">
        <v>12731.72</v>
      </c>
      <c r="Q822" s="69">
        <v>30865.71</v>
      </c>
      <c r="R822" s="69">
        <v>51660.845000000001</v>
      </c>
      <c r="S822" s="69">
        <v>84748.381999999998</v>
      </c>
      <c r="T822" s="69">
        <v>108799.05</v>
      </c>
      <c r="U822" s="69">
        <v>2720650.48</v>
      </c>
      <c r="V822" s="69">
        <v>12205.125924539199</v>
      </c>
      <c r="W822" s="69">
        <v>24346.104762750001</v>
      </c>
    </row>
    <row r="823" spans="2:23">
      <c r="B823" s="67">
        <v>821</v>
      </c>
      <c r="C823" s="67" t="s">
        <v>1143</v>
      </c>
      <c r="D823" s="67" t="s">
        <v>1615</v>
      </c>
      <c r="E823" s="67">
        <v>0</v>
      </c>
      <c r="F823" s="70">
        <v>0</v>
      </c>
      <c r="G823" s="67">
        <v>8301</v>
      </c>
      <c r="H823" s="70">
        <v>0.104295711826714</v>
      </c>
      <c r="I823" s="69">
        <v>0</v>
      </c>
      <c r="J823" s="69">
        <v>0</v>
      </c>
      <c r="K823" s="69">
        <v>0</v>
      </c>
      <c r="L823" s="69">
        <v>0</v>
      </c>
      <c r="M823" s="69">
        <v>0</v>
      </c>
      <c r="N823" s="69">
        <v>1271.9349999999999</v>
      </c>
      <c r="O823" s="69">
        <v>4750.62</v>
      </c>
      <c r="P823" s="69">
        <v>12486.945</v>
      </c>
      <c r="Q823" s="69">
        <v>29560.61</v>
      </c>
      <c r="R823" s="69">
        <v>49328.04</v>
      </c>
      <c r="S823" s="69">
        <v>81007.56</v>
      </c>
      <c r="T823" s="69">
        <v>103457.88400000001</v>
      </c>
      <c r="U823" s="69">
        <v>2541230.25</v>
      </c>
      <c r="V823" s="69">
        <v>11862.012090186099</v>
      </c>
      <c r="W823" s="69">
        <v>23122.453182429101</v>
      </c>
    </row>
    <row r="824" spans="2:23">
      <c r="B824" s="67">
        <v>822</v>
      </c>
      <c r="C824" s="67" t="s">
        <v>1144</v>
      </c>
      <c r="D824" s="67" t="s">
        <v>1615</v>
      </c>
      <c r="E824" s="67">
        <v>0</v>
      </c>
      <c r="F824" s="70">
        <v>0</v>
      </c>
      <c r="G824" s="67">
        <v>7201</v>
      </c>
      <c r="H824" s="70">
        <v>9.0475053712103098E-2</v>
      </c>
      <c r="I824" s="69">
        <v>0</v>
      </c>
      <c r="J824" s="69">
        <v>0</v>
      </c>
      <c r="K824" s="69">
        <v>0</v>
      </c>
      <c r="L824" s="69">
        <v>0</v>
      </c>
      <c r="M824" s="69">
        <v>259.19</v>
      </c>
      <c r="N824" s="69">
        <v>1480.84</v>
      </c>
      <c r="O824" s="69">
        <v>4836.96</v>
      </c>
      <c r="P824" s="69">
        <v>12082.03</v>
      </c>
      <c r="Q824" s="69">
        <v>27569.87</v>
      </c>
      <c r="R824" s="69">
        <v>44811.285000000003</v>
      </c>
      <c r="S824" s="69">
        <v>73944.016000000003</v>
      </c>
      <c r="T824" s="69">
        <v>94069.794000000897</v>
      </c>
      <c r="U824" s="69">
        <v>2410981.64</v>
      </c>
      <c r="V824" s="69">
        <v>11257.3069810657</v>
      </c>
      <c r="W824" s="69">
        <v>21247.165602787401</v>
      </c>
    </row>
    <row r="825" spans="2:23">
      <c r="B825" s="67">
        <v>823</v>
      </c>
      <c r="C825" s="67" t="s">
        <v>1145</v>
      </c>
      <c r="D825" s="67" t="s">
        <v>1615</v>
      </c>
      <c r="E825" s="67">
        <v>0</v>
      </c>
      <c r="F825" s="70">
        <v>0</v>
      </c>
      <c r="G825" s="67">
        <v>5643</v>
      </c>
      <c r="H825" s="70">
        <v>7.0899976127954206E-2</v>
      </c>
      <c r="I825" s="69">
        <v>0</v>
      </c>
      <c r="J825" s="69">
        <v>0</v>
      </c>
      <c r="K825" s="69">
        <v>0</v>
      </c>
      <c r="L825" s="69">
        <v>0</v>
      </c>
      <c r="M825" s="69">
        <v>425.88</v>
      </c>
      <c r="N825" s="69">
        <v>1694.365</v>
      </c>
      <c r="O825" s="69">
        <v>4911.99</v>
      </c>
      <c r="P825" s="69">
        <v>11680.18</v>
      </c>
      <c r="Q825" s="69">
        <v>24923.48</v>
      </c>
      <c r="R825" s="69">
        <v>39658.705000000002</v>
      </c>
      <c r="S825" s="69">
        <v>65204.811999999998</v>
      </c>
      <c r="T825" s="69">
        <v>85501.833000000493</v>
      </c>
      <c r="U825" s="69">
        <v>2410981.64</v>
      </c>
      <c r="V825" s="69">
        <v>10470.1750833637</v>
      </c>
      <c r="W825" s="69">
        <v>19273.187149323701</v>
      </c>
    </row>
    <row r="826" spans="2:23">
      <c r="B826" s="67">
        <v>824</v>
      </c>
      <c r="C826" s="67" t="s">
        <v>1146</v>
      </c>
      <c r="D826" s="67" t="s">
        <v>1615</v>
      </c>
      <c r="E826" s="67">
        <v>0</v>
      </c>
      <c r="F826" s="70">
        <v>0</v>
      </c>
      <c r="G826" s="67">
        <v>4287</v>
      </c>
      <c r="H826" s="70">
        <v>5.3862873943033802E-2</v>
      </c>
      <c r="I826" s="69">
        <v>0</v>
      </c>
      <c r="J826" s="69">
        <v>0</v>
      </c>
      <c r="K826" s="69">
        <v>0</v>
      </c>
      <c r="L826" s="69">
        <v>0</v>
      </c>
      <c r="M826" s="69">
        <v>500.5</v>
      </c>
      <c r="N826" s="69">
        <v>1796.02</v>
      </c>
      <c r="O826" s="69">
        <v>4893.46</v>
      </c>
      <c r="P826" s="69">
        <v>11352.36</v>
      </c>
      <c r="Q826" s="69">
        <v>23367.13</v>
      </c>
      <c r="R826" s="69">
        <v>36613.9</v>
      </c>
      <c r="S826" s="69">
        <v>60272.413999999997</v>
      </c>
      <c r="T826" s="69">
        <v>79770.406000000105</v>
      </c>
      <c r="U826" s="69">
        <v>2410981.64</v>
      </c>
      <c r="V826" s="69">
        <v>9996.7550780867205</v>
      </c>
      <c r="W826" s="69">
        <v>18172.194637763099</v>
      </c>
    </row>
    <row r="827" spans="2:23">
      <c r="B827" s="67">
        <v>825</v>
      </c>
      <c r="C827" s="67" t="s">
        <v>1147</v>
      </c>
      <c r="D827" s="67" t="s">
        <v>1615</v>
      </c>
      <c r="E827" s="67">
        <v>0</v>
      </c>
      <c r="F827" s="70">
        <v>0</v>
      </c>
      <c r="G827" s="67">
        <v>74009</v>
      </c>
      <c r="H827" s="70">
        <v>0.92986644218567405</v>
      </c>
      <c r="I827" s="69">
        <v>0</v>
      </c>
      <c r="J827" s="69">
        <v>0</v>
      </c>
      <c r="K827" s="69">
        <v>0</v>
      </c>
      <c r="L827" s="69">
        <v>0</v>
      </c>
      <c r="M827" s="69">
        <v>0</v>
      </c>
      <c r="N827" s="69">
        <v>0</v>
      </c>
      <c r="O827" s="69">
        <v>0</v>
      </c>
      <c r="P827" s="69">
        <v>0</v>
      </c>
      <c r="Q827" s="69">
        <v>0</v>
      </c>
      <c r="R827" s="69">
        <v>983.67499999999995</v>
      </c>
      <c r="S827" s="69">
        <v>4688.8459999999905</v>
      </c>
      <c r="T827" s="69">
        <v>8533.7019999999993</v>
      </c>
      <c r="U827" s="69">
        <v>196715.4</v>
      </c>
      <c r="V827" s="69">
        <v>349.58292445125699</v>
      </c>
      <c r="W827" s="69">
        <v>2818.9213075167099</v>
      </c>
    </row>
    <row r="828" spans="2:23">
      <c r="B828" s="67">
        <v>826</v>
      </c>
      <c r="C828" s="67" t="s">
        <v>1148</v>
      </c>
      <c r="D828" s="67" t="s">
        <v>1615</v>
      </c>
      <c r="E828" s="67">
        <v>0</v>
      </c>
      <c r="F828" s="70">
        <v>0</v>
      </c>
      <c r="G828" s="67">
        <v>72734</v>
      </c>
      <c r="H828" s="70">
        <v>0.91384704300737496</v>
      </c>
      <c r="I828" s="69">
        <v>0</v>
      </c>
      <c r="J828" s="69">
        <v>0</v>
      </c>
      <c r="K828" s="69">
        <v>0</v>
      </c>
      <c r="L828" s="69">
        <v>0</v>
      </c>
      <c r="M828" s="69">
        <v>0</v>
      </c>
      <c r="N828" s="69">
        <v>0</v>
      </c>
      <c r="O828" s="69">
        <v>0</v>
      </c>
      <c r="P828" s="69">
        <v>0</v>
      </c>
      <c r="Q828" s="69">
        <v>0</v>
      </c>
      <c r="R828" s="69">
        <v>1175.55</v>
      </c>
      <c r="S828" s="69">
        <v>4434.4539999999897</v>
      </c>
      <c r="T828" s="69">
        <v>8027.0750000000298</v>
      </c>
      <c r="U828" s="69">
        <v>203058.18</v>
      </c>
      <c r="V828" s="69">
        <v>329.89942895553497</v>
      </c>
      <c r="W828" s="69">
        <v>2587.5278855009301</v>
      </c>
    </row>
    <row r="829" spans="2:23">
      <c r="B829" s="67">
        <v>827</v>
      </c>
      <c r="C829" s="67" t="s">
        <v>1149</v>
      </c>
      <c r="D829" s="67" t="s">
        <v>1615</v>
      </c>
      <c r="E829" s="67">
        <v>0</v>
      </c>
      <c r="F829" s="70">
        <v>0</v>
      </c>
      <c r="G829" s="67">
        <v>70906</v>
      </c>
      <c r="H829" s="70">
        <v>0.89087962206782201</v>
      </c>
      <c r="I829" s="69">
        <v>0</v>
      </c>
      <c r="J829" s="69">
        <v>0</v>
      </c>
      <c r="K829" s="69">
        <v>0</v>
      </c>
      <c r="L829" s="69">
        <v>0</v>
      </c>
      <c r="M829" s="69">
        <v>0</v>
      </c>
      <c r="N829" s="69">
        <v>0</v>
      </c>
      <c r="O829" s="69">
        <v>0</v>
      </c>
      <c r="P829" s="69">
        <v>0</v>
      </c>
      <c r="Q829" s="69">
        <v>55.39</v>
      </c>
      <c r="R829" s="69">
        <v>1175.2750000000001</v>
      </c>
      <c r="S829" s="69">
        <v>3919.346</v>
      </c>
      <c r="T829" s="69">
        <v>7297.2880000000096</v>
      </c>
      <c r="U829" s="69">
        <v>215500.15</v>
      </c>
      <c r="V829" s="69">
        <v>299.99554434546599</v>
      </c>
      <c r="W829" s="69">
        <v>2201.9561882030598</v>
      </c>
    </row>
    <row r="830" spans="2:23">
      <c r="B830" s="67">
        <v>828</v>
      </c>
      <c r="C830" s="67" t="s">
        <v>1150</v>
      </c>
      <c r="D830" s="67" t="s">
        <v>1615</v>
      </c>
      <c r="E830" s="67">
        <v>0</v>
      </c>
      <c r="F830" s="70">
        <v>0</v>
      </c>
      <c r="G830" s="67">
        <v>68443</v>
      </c>
      <c r="H830" s="70">
        <v>0.85993391212574299</v>
      </c>
      <c r="I830" s="69">
        <v>0</v>
      </c>
      <c r="J830" s="69">
        <v>0</v>
      </c>
      <c r="K830" s="69">
        <v>0</v>
      </c>
      <c r="L830" s="69">
        <v>0</v>
      </c>
      <c r="M830" s="69">
        <v>0</v>
      </c>
      <c r="N830" s="69">
        <v>0</v>
      </c>
      <c r="O830" s="69">
        <v>0</v>
      </c>
      <c r="P830" s="69">
        <v>0</v>
      </c>
      <c r="Q830" s="69">
        <v>215.38</v>
      </c>
      <c r="R830" s="69">
        <v>1108.08</v>
      </c>
      <c r="S830" s="69">
        <v>3285.4940000000001</v>
      </c>
      <c r="T830" s="69">
        <v>5832.5590000000102</v>
      </c>
      <c r="U830" s="69">
        <v>136102.89000000001</v>
      </c>
      <c r="V830" s="69">
        <v>254.90134801673599</v>
      </c>
      <c r="W830" s="69">
        <v>1632.99831585485</v>
      </c>
    </row>
    <row r="831" spans="2:23">
      <c r="B831" s="67">
        <v>829</v>
      </c>
      <c r="C831" s="67" t="s">
        <v>1151</v>
      </c>
      <c r="D831" s="67" t="s">
        <v>1615</v>
      </c>
      <c r="E831" s="67">
        <v>0</v>
      </c>
      <c r="F831" s="70">
        <v>0</v>
      </c>
      <c r="G831" s="67">
        <v>66652</v>
      </c>
      <c r="H831" s="70">
        <v>0.83743136786822603</v>
      </c>
      <c r="I831" s="69">
        <v>0</v>
      </c>
      <c r="J831" s="69">
        <v>0</v>
      </c>
      <c r="K831" s="69">
        <v>0</v>
      </c>
      <c r="L831" s="69">
        <v>0</v>
      </c>
      <c r="M831" s="69">
        <v>0</v>
      </c>
      <c r="N831" s="69">
        <v>0</v>
      </c>
      <c r="O831" s="69">
        <v>0</v>
      </c>
      <c r="P831" s="69">
        <v>0</v>
      </c>
      <c r="Q831" s="69">
        <v>270.48</v>
      </c>
      <c r="R831" s="69">
        <v>1062.4449999999999</v>
      </c>
      <c r="S831" s="69">
        <v>2923.4479999999999</v>
      </c>
      <c r="T831" s="69">
        <v>4928.2200000000503</v>
      </c>
      <c r="U831" s="69">
        <v>90735.26</v>
      </c>
      <c r="V831" s="69">
        <v>228.520635122062</v>
      </c>
      <c r="W831" s="69">
        <v>1362.7710430279201</v>
      </c>
    </row>
    <row r="832" spans="2:23">
      <c r="B832" s="67">
        <v>830</v>
      </c>
      <c r="C832" s="67" t="s">
        <v>1152</v>
      </c>
      <c r="D832" s="67" t="s">
        <v>1615</v>
      </c>
      <c r="E832" s="67">
        <v>0</v>
      </c>
      <c r="F832" s="70">
        <v>0</v>
      </c>
      <c r="G832" s="67">
        <v>66307</v>
      </c>
      <c r="H832" s="70">
        <v>0.83309670691409798</v>
      </c>
      <c r="I832" s="69">
        <v>0</v>
      </c>
      <c r="J832" s="69">
        <v>0</v>
      </c>
      <c r="K832" s="69">
        <v>0</v>
      </c>
      <c r="L832" s="69">
        <v>0</v>
      </c>
      <c r="M832" s="69">
        <v>0</v>
      </c>
      <c r="N832" s="69">
        <v>0</v>
      </c>
      <c r="O832" s="69">
        <v>0</v>
      </c>
      <c r="P832" s="69">
        <v>0</v>
      </c>
      <c r="Q832" s="69">
        <v>29.09</v>
      </c>
      <c r="R832" s="69">
        <v>788.255</v>
      </c>
      <c r="S832" s="69">
        <v>2761.576</v>
      </c>
      <c r="T832" s="69">
        <v>4755.2620000000197</v>
      </c>
      <c r="U832" s="69">
        <v>157076.66</v>
      </c>
      <c r="V832" s="69">
        <v>199.80544119309999</v>
      </c>
      <c r="W832" s="69">
        <v>1473.2319589910201</v>
      </c>
    </row>
    <row r="833" spans="2:23">
      <c r="B833" s="67">
        <v>831</v>
      </c>
      <c r="C833" s="67" t="s">
        <v>1153</v>
      </c>
      <c r="D833" s="67" t="s">
        <v>1615</v>
      </c>
      <c r="E833" s="67">
        <v>0</v>
      </c>
      <c r="F833" s="70">
        <v>0</v>
      </c>
      <c r="G833" s="67">
        <v>65667</v>
      </c>
      <c r="H833" s="70">
        <v>0.82505559673832496</v>
      </c>
      <c r="I833" s="69">
        <v>0</v>
      </c>
      <c r="J833" s="69">
        <v>0</v>
      </c>
      <c r="K833" s="69">
        <v>0</v>
      </c>
      <c r="L833" s="69">
        <v>0</v>
      </c>
      <c r="M833" s="69">
        <v>0</v>
      </c>
      <c r="N833" s="69">
        <v>0</v>
      </c>
      <c r="O833" s="69">
        <v>0</v>
      </c>
      <c r="P833" s="69">
        <v>0</v>
      </c>
      <c r="Q833" s="69">
        <v>44.29</v>
      </c>
      <c r="R833" s="69">
        <v>750.67499999999995</v>
      </c>
      <c r="S833" s="69">
        <v>2735.15</v>
      </c>
      <c r="T833" s="69">
        <v>4671.7000000000298</v>
      </c>
      <c r="U833" s="69">
        <v>156870.20000000001</v>
      </c>
      <c r="V833" s="69">
        <v>195.87881732859199</v>
      </c>
      <c r="W833" s="69">
        <v>1447.26885796034</v>
      </c>
    </row>
    <row r="834" spans="2:23">
      <c r="B834" s="67">
        <v>832</v>
      </c>
      <c r="C834" s="67" t="s">
        <v>1154</v>
      </c>
      <c r="D834" s="67" t="s">
        <v>1615</v>
      </c>
      <c r="E834" s="67">
        <v>0</v>
      </c>
      <c r="F834" s="70">
        <v>0</v>
      </c>
      <c r="G834" s="67">
        <v>64815</v>
      </c>
      <c r="H834" s="70">
        <v>0.81435086881682595</v>
      </c>
      <c r="I834" s="69">
        <v>0</v>
      </c>
      <c r="J834" s="69">
        <v>0</v>
      </c>
      <c r="K834" s="69">
        <v>0</v>
      </c>
      <c r="L834" s="69">
        <v>0</v>
      </c>
      <c r="M834" s="69">
        <v>0</v>
      </c>
      <c r="N834" s="69">
        <v>0</v>
      </c>
      <c r="O834" s="69">
        <v>0</v>
      </c>
      <c r="P834" s="69">
        <v>0</v>
      </c>
      <c r="Q834" s="69">
        <v>59.59</v>
      </c>
      <c r="R834" s="69">
        <v>696.33500000000004</v>
      </c>
      <c r="S834" s="69">
        <v>2529.5439999999899</v>
      </c>
      <c r="T834" s="69">
        <v>4366.5880000000197</v>
      </c>
      <c r="U834" s="69">
        <v>99542.71</v>
      </c>
      <c r="V834" s="69">
        <v>181.86800417132599</v>
      </c>
      <c r="W834" s="69">
        <v>1260.53926016789</v>
      </c>
    </row>
    <row r="835" spans="2:23">
      <c r="B835" s="67">
        <v>833</v>
      </c>
      <c r="C835" s="67" t="s">
        <v>1155</v>
      </c>
      <c r="D835" s="67" t="s">
        <v>1615</v>
      </c>
      <c r="E835" s="67">
        <v>0</v>
      </c>
      <c r="F835" s="70">
        <v>0</v>
      </c>
      <c r="G835" s="67">
        <v>63459</v>
      </c>
      <c r="H835" s="70">
        <v>0.79731376663190601</v>
      </c>
      <c r="I835" s="69">
        <v>0</v>
      </c>
      <c r="J835" s="69">
        <v>0</v>
      </c>
      <c r="K835" s="69">
        <v>0</v>
      </c>
      <c r="L835" s="69">
        <v>0</v>
      </c>
      <c r="M835" s="69">
        <v>0</v>
      </c>
      <c r="N835" s="69">
        <v>0</v>
      </c>
      <c r="O835" s="69">
        <v>0</v>
      </c>
      <c r="P835" s="69">
        <v>0</v>
      </c>
      <c r="Q835" s="69">
        <v>65.91</v>
      </c>
      <c r="R835" s="69">
        <v>591.85</v>
      </c>
      <c r="S835" s="69">
        <v>2133.9520000000002</v>
      </c>
      <c r="T835" s="69">
        <v>3717.2850000000299</v>
      </c>
      <c r="U835" s="69">
        <v>98960.960000000006</v>
      </c>
      <c r="V835" s="69">
        <v>153.77490671055801</v>
      </c>
      <c r="W835" s="69">
        <v>1071.01262067946</v>
      </c>
    </row>
    <row r="836" spans="2:23">
      <c r="B836" s="67">
        <v>834</v>
      </c>
      <c r="C836" s="67" t="s">
        <v>1156</v>
      </c>
      <c r="D836" s="67" t="s">
        <v>1615</v>
      </c>
      <c r="E836" s="67">
        <v>0</v>
      </c>
      <c r="F836" s="70">
        <v>0</v>
      </c>
      <c r="G836" s="67">
        <v>62385</v>
      </c>
      <c r="H836" s="70">
        <v>0.78381977861818597</v>
      </c>
      <c r="I836" s="69">
        <v>0</v>
      </c>
      <c r="J836" s="69">
        <v>0</v>
      </c>
      <c r="K836" s="69">
        <v>0</v>
      </c>
      <c r="L836" s="69">
        <v>0</v>
      </c>
      <c r="M836" s="69">
        <v>0</v>
      </c>
      <c r="N836" s="69">
        <v>0</v>
      </c>
      <c r="O836" s="69">
        <v>0</v>
      </c>
      <c r="P836" s="69">
        <v>0</v>
      </c>
      <c r="Q836" s="69">
        <v>78.88</v>
      </c>
      <c r="R836" s="69">
        <v>562.54</v>
      </c>
      <c r="S836" s="69">
        <v>1763.972</v>
      </c>
      <c r="T836" s="69">
        <v>2986.6529999999998</v>
      </c>
      <c r="U836" s="69">
        <v>98495.62</v>
      </c>
      <c r="V836" s="69">
        <v>129.47814112148399</v>
      </c>
      <c r="W836" s="69">
        <v>891.963867613704</v>
      </c>
    </row>
    <row r="837" spans="2:23">
      <c r="B837" s="67">
        <v>835</v>
      </c>
      <c r="C837" s="67" t="s">
        <v>1157</v>
      </c>
      <c r="D837" s="67" t="s">
        <v>1615</v>
      </c>
      <c r="E837" s="67">
        <v>0</v>
      </c>
      <c r="F837" s="70">
        <v>0</v>
      </c>
      <c r="G837" s="67">
        <v>75200</v>
      </c>
      <c r="H837" s="70">
        <v>0.94483044565340302</v>
      </c>
      <c r="I837" s="69">
        <v>0</v>
      </c>
      <c r="J837" s="69">
        <v>0</v>
      </c>
      <c r="K837" s="69">
        <v>0</v>
      </c>
      <c r="L837" s="69">
        <v>0</v>
      </c>
      <c r="M837" s="69">
        <v>0</v>
      </c>
      <c r="N837" s="69">
        <v>0</v>
      </c>
      <c r="O837" s="69">
        <v>0</v>
      </c>
      <c r="P837" s="69">
        <v>0</v>
      </c>
      <c r="Q837" s="69">
        <v>0</v>
      </c>
      <c r="R837" s="69">
        <v>1406</v>
      </c>
      <c r="S837" s="69">
        <v>5431.7339999999904</v>
      </c>
      <c r="T837" s="69">
        <v>8171.6720000000896</v>
      </c>
      <c r="U837" s="69">
        <v>230400.03</v>
      </c>
      <c r="V837" s="69">
        <v>337.52029814928801</v>
      </c>
      <c r="W837" s="69">
        <v>2500.2519195159298</v>
      </c>
    </row>
    <row r="838" spans="2:23">
      <c r="B838" s="67">
        <v>836</v>
      </c>
      <c r="C838" s="67" t="s">
        <v>1158</v>
      </c>
      <c r="D838" s="67" t="s">
        <v>1615</v>
      </c>
      <c r="E838" s="67">
        <v>0</v>
      </c>
      <c r="F838" s="70">
        <v>0</v>
      </c>
      <c r="G838" s="67">
        <v>75153</v>
      </c>
      <c r="H838" s="70">
        <v>0.94423992662487</v>
      </c>
      <c r="I838" s="69">
        <v>0</v>
      </c>
      <c r="J838" s="69">
        <v>0</v>
      </c>
      <c r="K838" s="69">
        <v>0</v>
      </c>
      <c r="L838" s="69">
        <v>0</v>
      </c>
      <c r="M838" s="69">
        <v>0</v>
      </c>
      <c r="N838" s="69">
        <v>0</v>
      </c>
      <c r="O838" s="69">
        <v>0</v>
      </c>
      <c r="P838" s="69">
        <v>0</v>
      </c>
      <c r="Q838" s="69">
        <v>0</v>
      </c>
      <c r="R838" s="69">
        <v>1222.7049999999999</v>
      </c>
      <c r="S838" s="69">
        <v>5185.7539999999999</v>
      </c>
      <c r="T838" s="69">
        <v>7953.0280000000103</v>
      </c>
      <c r="U838" s="69">
        <v>230400.03</v>
      </c>
      <c r="V838" s="69">
        <v>321.71764885477</v>
      </c>
      <c r="W838" s="69">
        <v>2418.8663109521399</v>
      </c>
    </row>
    <row r="839" spans="2:23">
      <c r="B839" s="67">
        <v>837</v>
      </c>
      <c r="C839" s="67" t="s">
        <v>1159</v>
      </c>
      <c r="D839" s="67" t="s">
        <v>1615</v>
      </c>
      <c r="E839" s="67">
        <v>0</v>
      </c>
      <c r="F839" s="70">
        <v>0</v>
      </c>
      <c r="G839" s="67">
        <v>75077</v>
      </c>
      <c r="H839" s="70">
        <v>0.943285044791497</v>
      </c>
      <c r="I839" s="69">
        <v>0</v>
      </c>
      <c r="J839" s="69">
        <v>0</v>
      </c>
      <c r="K839" s="69">
        <v>0</v>
      </c>
      <c r="L839" s="69">
        <v>0</v>
      </c>
      <c r="M839" s="69">
        <v>0</v>
      </c>
      <c r="N839" s="69">
        <v>0</v>
      </c>
      <c r="O839" s="69">
        <v>0</v>
      </c>
      <c r="P839" s="69">
        <v>0</v>
      </c>
      <c r="Q839" s="69">
        <v>0</v>
      </c>
      <c r="R839" s="69">
        <v>971.09</v>
      </c>
      <c r="S839" s="69">
        <v>4682.4459999999999</v>
      </c>
      <c r="T839" s="69">
        <v>7292.23200000002</v>
      </c>
      <c r="U839" s="69">
        <v>149517.15</v>
      </c>
      <c r="V839" s="69">
        <v>287.82557399706002</v>
      </c>
      <c r="W839" s="69">
        <v>2104.0728950708499</v>
      </c>
    </row>
    <row r="840" spans="2:23">
      <c r="B840" s="67">
        <v>838</v>
      </c>
      <c r="C840" s="67" t="s">
        <v>1160</v>
      </c>
      <c r="D840" s="67" t="s">
        <v>1615</v>
      </c>
      <c r="E840" s="67">
        <v>0</v>
      </c>
      <c r="F840" s="70">
        <v>0</v>
      </c>
      <c r="G840" s="67">
        <v>74989</v>
      </c>
      <c r="H840" s="70">
        <v>0.94217939214232804</v>
      </c>
      <c r="I840" s="69">
        <v>0</v>
      </c>
      <c r="J840" s="69">
        <v>0</v>
      </c>
      <c r="K840" s="69">
        <v>0</v>
      </c>
      <c r="L840" s="69">
        <v>0</v>
      </c>
      <c r="M840" s="69">
        <v>0</v>
      </c>
      <c r="N840" s="69">
        <v>0</v>
      </c>
      <c r="O840" s="69">
        <v>0</v>
      </c>
      <c r="P840" s="69">
        <v>0</v>
      </c>
      <c r="Q840" s="69">
        <v>0</v>
      </c>
      <c r="R840" s="69">
        <v>651.76</v>
      </c>
      <c r="S840" s="69">
        <v>3831.7779999999998</v>
      </c>
      <c r="T840" s="69">
        <v>6345.7660000000496</v>
      </c>
      <c r="U840" s="69">
        <v>145942.68</v>
      </c>
      <c r="V840" s="69">
        <v>236.02284316065899</v>
      </c>
      <c r="W840" s="69">
        <v>1739.45087366334</v>
      </c>
    </row>
    <row r="841" spans="2:23">
      <c r="B841" s="67">
        <v>839</v>
      </c>
      <c r="C841" s="67" t="s">
        <v>1161</v>
      </c>
      <c r="D841" s="67" t="s">
        <v>1615</v>
      </c>
      <c r="E841" s="67">
        <v>0</v>
      </c>
      <c r="F841" s="70">
        <v>0</v>
      </c>
      <c r="G841" s="67">
        <v>74792</v>
      </c>
      <c r="H841" s="70">
        <v>0.93970423791634705</v>
      </c>
      <c r="I841" s="69">
        <v>0</v>
      </c>
      <c r="J841" s="69">
        <v>0</v>
      </c>
      <c r="K841" s="69">
        <v>0</v>
      </c>
      <c r="L841" s="69">
        <v>0</v>
      </c>
      <c r="M841" s="69">
        <v>0</v>
      </c>
      <c r="N841" s="69">
        <v>0</v>
      </c>
      <c r="O841" s="69">
        <v>0</v>
      </c>
      <c r="P841" s="69">
        <v>0</v>
      </c>
      <c r="Q841" s="69">
        <v>0</v>
      </c>
      <c r="R841" s="69">
        <v>518.34</v>
      </c>
      <c r="S841" s="69">
        <v>3374.2460000000001</v>
      </c>
      <c r="T841" s="69">
        <v>5802.0410000000402</v>
      </c>
      <c r="U841" s="69">
        <v>144751.20000000001</v>
      </c>
      <c r="V841" s="69">
        <v>205.70313088163201</v>
      </c>
      <c r="W841" s="69">
        <v>1530.0889185507301</v>
      </c>
    </row>
    <row r="842" spans="2:23">
      <c r="B842" s="67">
        <v>840</v>
      </c>
      <c r="C842" s="67" t="s">
        <v>1162</v>
      </c>
      <c r="D842" s="67" t="s">
        <v>1615</v>
      </c>
      <c r="E842" s="67">
        <v>0</v>
      </c>
      <c r="F842" s="70">
        <v>0</v>
      </c>
      <c r="G842" s="67">
        <v>73736</v>
      </c>
      <c r="H842" s="70">
        <v>0.92643640612632105</v>
      </c>
      <c r="I842" s="69">
        <v>0</v>
      </c>
      <c r="J842" s="69">
        <v>0</v>
      </c>
      <c r="K842" s="69">
        <v>0</v>
      </c>
      <c r="L842" s="69">
        <v>0</v>
      </c>
      <c r="M842" s="69">
        <v>0</v>
      </c>
      <c r="N842" s="69">
        <v>0</v>
      </c>
      <c r="O842" s="69">
        <v>0</v>
      </c>
      <c r="P842" s="69">
        <v>0</v>
      </c>
      <c r="Q842" s="69">
        <v>0</v>
      </c>
      <c r="R842" s="69">
        <v>1225.175</v>
      </c>
      <c r="S842" s="69">
        <v>5000</v>
      </c>
      <c r="T842" s="69">
        <v>7971.9860000000399</v>
      </c>
      <c r="U842" s="69">
        <v>140701.16</v>
      </c>
      <c r="V842" s="69">
        <v>314.8554058876</v>
      </c>
      <c r="W842" s="69">
        <v>2095.8944647667399</v>
      </c>
    </row>
    <row r="843" spans="2:23">
      <c r="B843" s="67">
        <v>841</v>
      </c>
      <c r="C843" s="67" t="s">
        <v>1163</v>
      </c>
      <c r="D843" s="67" t="s">
        <v>1615</v>
      </c>
      <c r="E843" s="67">
        <v>0</v>
      </c>
      <c r="F843" s="70">
        <v>0</v>
      </c>
      <c r="G843" s="67">
        <v>73719</v>
      </c>
      <c r="H843" s="70">
        <v>0.92622281413727703</v>
      </c>
      <c r="I843" s="69">
        <v>0</v>
      </c>
      <c r="J843" s="69">
        <v>0</v>
      </c>
      <c r="K843" s="69">
        <v>0</v>
      </c>
      <c r="L843" s="69">
        <v>0</v>
      </c>
      <c r="M843" s="69">
        <v>0</v>
      </c>
      <c r="N843" s="69">
        <v>0</v>
      </c>
      <c r="O843" s="69">
        <v>0</v>
      </c>
      <c r="P843" s="69">
        <v>0</v>
      </c>
      <c r="Q843" s="69">
        <v>0</v>
      </c>
      <c r="R843" s="69">
        <v>1105.0450000000001</v>
      </c>
      <c r="S843" s="69">
        <v>4675.9160000000002</v>
      </c>
      <c r="T843" s="69">
        <v>7544.0840000000098</v>
      </c>
      <c r="U843" s="69">
        <v>140701.16</v>
      </c>
      <c r="V843" s="69">
        <v>295.49541417999501</v>
      </c>
      <c r="W843" s="69">
        <v>2005.0239636083199</v>
      </c>
    </row>
    <row r="844" spans="2:23">
      <c r="B844" s="67">
        <v>842</v>
      </c>
      <c r="C844" s="67" t="s">
        <v>1164</v>
      </c>
      <c r="D844" s="67" t="s">
        <v>1615</v>
      </c>
      <c r="E844" s="67">
        <v>0</v>
      </c>
      <c r="F844" s="70">
        <v>0</v>
      </c>
      <c r="G844" s="67">
        <v>73680</v>
      </c>
      <c r="H844" s="70">
        <v>0.92573280898594101</v>
      </c>
      <c r="I844" s="69">
        <v>0</v>
      </c>
      <c r="J844" s="69">
        <v>0</v>
      </c>
      <c r="K844" s="69">
        <v>0</v>
      </c>
      <c r="L844" s="69">
        <v>0</v>
      </c>
      <c r="M844" s="69">
        <v>0</v>
      </c>
      <c r="N844" s="69">
        <v>0</v>
      </c>
      <c r="O844" s="69">
        <v>0</v>
      </c>
      <c r="P844" s="69">
        <v>0</v>
      </c>
      <c r="Q844" s="69">
        <v>0</v>
      </c>
      <c r="R844" s="69">
        <v>907.99</v>
      </c>
      <c r="S844" s="69">
        <v>4229.5679999999902</v>
      </c>
      <c r="T844" s="69">
        <v>6964.5640000000103</v>
      </c>
      <c r="U844" s="69">
        <v>140701.16</v>
      </c>
      <c r="V844" s="69">
        <v>264.68941601437302</v>
      </c>
      <c r="W844" s="69">
        <v>1812.72324738007</v>
      </c>
    </row>
    <row r="845" spans="2:23">
      <c r="B845" s="67">
        <v>843</v>
      </c>
      <c r="C845" s="67" t="s">
        <v>1165</v>
      </c>
      <c r="D845" s="67" t="s">
        <v>1615</v>
      </c>
      <c r="E845" s="67">
        <v>0</v>
      </c>
      <c r="F845" s="70">
        <v>0</v>
      </c>
      <c r="G845" s="67">
        <v>73645</v>
      </c>
      <c r="H845" s="70">
        <v>0.92529306077320295</v>
      </c>
      <c r="I845" s="69">
        <v>0</v>
      </c>
      <c r="J845" s="69">
        <v>0</v>
      </c>
      <c r="K845" s="69">
        <v>0</v>
      </c>
      <c r="L845" s="69">
        <v>0</v>
      </c>
      <c r="M845" s="69">
        <v>0</v>
      </c>
      <c r="N845" s="69">
        <v>0</v>
      </c>
      <c r="O845" s="69">
        <v>0</v>
      </c>
      <c r="P845" s="69">
        <v>0</v>
      </c>
      <c r="Q845" s="69">
        <v>0</v>
      </c>
      <c r="R845" s="69">
        <v>666.80499999999995</v>
      </c>
      <c r="S845" s="69">
        <v>3676.904</v>
      </c>
      <c r="T845" s="69">
        <v>6249.0780000000404</v>
      </c>
      <c r="U845" s="69">
        <v>140701.16</v>
      </c>
      <c r="V845" s="69">
        <v>228.12068512771501</v>
      </c>
      <c r="W845" s="69">
        <v>1591.4552650329399</v>
      </c>
    </row>
    <row r="846" spans="2:23">
      <c r="B846" s="67">
        <v>844</v>
      </c>
      <c r="C846" s="67" t="s">
        <v>1166</v>
      </c>
      <c r="D846" s="67" t="s">
        <v>1615</v>
      </c>
      <c r="E846" s="67">
        <v>0</v>
      </c>
      <c r="F846" s="70">
        <v>0</v>
      </c>
      <c r="G846" s="67">
        <v>73623</v>
      </c>
      <c r="H846" s="70">
        <v>0.92501664761091096</v>
      </c>
      <c r="I846" s="69">
        <v>0</v>
      </c>
      <c r="J846" s="69">
        <v>0</v>
      </c>
      <c r="K846" s="69">
        <v>0</v>
      </c>
      <c r="L846" s="69">
        <v>0</v>
      </c>
      <c r="M846" s="69">
        <v>0</v>
      </c>
      <c r="N846" s="69">
        <v>0</v>
      </c>
      <c r="O846" s="69">
        <v>0</v>
      </c>
      <c r="P846" s="69">
        <v>0</v>
      </c>
      <c r="Q846" s="69">
        <v>0</v>
      </c>
      <c r="R846" s="69">
        <v>526.99</v>
      </c>
      <c r="S846" s="69">
        <v>3307.4279999999999</v>
      </c>
      <c r="T846" s="69">
        <v>5860.6710000000103</v>
      </c>
      <c r="U846" s="69">
        <v>140701.16</v>
      </c>
      <c r="V846" s="69">
        <v>205.85768277820401</v>
      </c>
      <c r="W846" s="69">
        <v>1479.0182459415701</v>
      </c>
    </row>
    <row r="847" spans="2:23">
      <c r="B847" s="67">
        <v>845</v>
      </c>
      <c r="C847" s="67" t="s">
        <v>1167</v>
      </c>
      <c r="D847" s="67" t="s">
        <v>1615</v>
      </c>
      <c r="E847" s="67">
        <v>0</v>
      </c>
      <c r="F847" s="70">
        <v>0</v>
      </c>
      <c r="G847" s="67">
        <v>73129</v>
      </c>
      <c r="H847" s="70">
        <v>0.91880991569398596</v>
      </c>
      <c r="I847" s="69">
        <v>0</v>
      </c>
      <c r="J847" s="69">
        <v>0</v>
      </c>
      <c r="K847" s="69">
        <v>0</v>
      </c>
      <c r="L847" s="69">
        <v>0</v>
      </c>
      <c r="M847" s="69">
        <v>0</v>
      </c>
      <c r="N847" s="69">
        <v>0</v>
      </c>
      <c r="O847" s="69">
        <v>0</v>
      </c>
      <c r="P847" s="69">
        <v>0</v>
      </c>
      <c r="Q847" s="69">
        <v>0</v>
      </c>
      <c r="R847" s="69">
        <v>291.04500000000002</v>
      </c>
      <c r="S847" s="69">
        <v>1344.27</v>
      </c>
      <c r="T847" s="69">
        <v>2410.8960000000102</v>
      </c>
      <c r="U847" s="69">
        <v>119354.57</v>
      </c>
      <c r="V847" s="69">
        <v>146.85336683795899</v>
      </c>
      <c r="W847" s="69">
        <v>1869.7766752728901</v>
      </c>
    </row>
    <row r="848" spans="2:23">
      <c r="B848" s="67">
        <v>846</v>
      </c>
      <c r="C848" s="67" t="s">
        <v>1168</v>
      </c>
      <c r="D848" s="67" t="s">
        <v>1615</v>
      </c>
      <c r="E848" s="67">
        <v>0</v>
      </c>
      <c r="F848" s="70">
        <v>0</v>
      </c>
      <c r="G848" s="67">
        <v>72146</v>
      </c>
      <c r="H848" s="70">
        <v>0.90645927303338303</v>
      </c>
      <c r="I848" s="69">
        <v>0</v>
      </c>
      <c r="J848" s="69">
        <v>0</v>
      </c>
      <c r="K848" s="69">
        <v>0</v>
      </c>
      <c r="L848" s="69">
        <v>0</v>
      </c>
      <c r="M848" s="69">
        <v>0</v>
      </c>
      <c r="N848" s="69">
        <v>0</v>
      </c>
      <c r="O848" s="69">
        <v>0</v>
      </c>
      <c r="P848" s="69">
        <v>0</v>
      </c>
      <c r="Q848" s="69">
        <v>0</v>
      </c>
      <c r="R848" s="69">
        <v>384.2</v>
      </c>
      <c r="S848" s="69">
        <v>1483.81</v>
      </c>
      <c r="T848" s="69">
        <v>2577.8530000000101</v>
      </c>
      <c r="U848" s="69">
        <v>119354.57</v>
      </c>
      <c r="V848" s="69">
        <v>160.53727770727801</v>
      </c>
      <c r="W848" s="69">
        <v>1925.9357668206801</v>
      </c>
    </row>
    <row r="849" spans="2:23">
      <c r="B849" s="67">
        <v>847</v>
      </c>
      <c r="C849" s="67" t="s">
        <v>1169</v>
      </c>
      <c r="D849" s="67" t="s">
        <v>1615</v>
      </c>
      <c r="E849" s="67">
        <v>0</v>
      </c>
      <c r="F849" s="70">
        <v>0</v>
      </c>
      <c r="G849" s="67">
        <v>70757</v>
      </c>
      <c r="H849" s="70">
        <v>0.88900755110502405</v>
      </c>
      <c r="I849" s="69">
        <v>0</v>
      </c>
      <c r="J849" s="69">
        <v>0</v>
      </c>
      <c r="K849" s="69">
        <v>0</v>
      </c>
      <c r="L849" s="69">
        <v>0</v>
      </c>
      <c r="M849" s="69">
        <v>0</v>
      </c>
      <c r="N849" s="69">
        <v>0</v>
      </c>
      <c r="O849" s="69">
        <v>0</v>
      </c>
      <c r="P849" s="69">
        <v>0</v>
      </c>
      <c r="Q849" s="69">
        <v>39.01</v>
      </c>
      <c r="R849" s="69">
        <v>525.44500000000005</v>
      </c>
      <c r="S849" s="69">
        <v>1602.4960000000001</v>
      </c>
      <c r="T849" s="69">
        <v>2752.0990000000102</v>
      </c>
      <c r="U849" s="69">
        <v>119354.57</v>
      </c>
      <c r="V849" s="69">
        <v>181.00903582063299</v>
      </c>
      <c r="W849" s="69">
        <v>2056.53935174045</v>
      </c>
    </row>
    <row r="850" spans="2:23">
      <c r="B850" s="67">
        <v>848</v>
      </c>
      <c r="C850" s="67" t="s">
        <v>1170</v>
      </c>
      <c r="D850" s="67" t="s">
        <v>1615</v>
      </c>
      <c r="E850" s="67">
        <v>0</v>
      </c>
      <c r="F850" s="70">
        <v>0</v>
      </c>
      <c r="G850" s="67">
        <v>69402</v>
      </c>
      <c r="H850" s="70">
        <v>0.87198301315475402</v>
      </c>
      <c r="I850" s="69">
        <v>0</v>
      </c>
      <c r="J850" s="69">
        <v>0</v>
      </c>
      <c r="K850" s="69">
        <v>0</v>
      </c>
      <c r="L850" s="69">
        <v>0</v>
      </c>
      <c r="M850" s="69">
        <v>0</v>
      </c>
      <c r="N850" s="69">
        <v>0</v>
      </c>
      <c r="O850" s="69">
        <v>0</v>
      </c>
      <c r="P850" s="69">
        <v>0</v>
      </c>
      <c r="Q850" s="69">
        <v>115.08</v>
      </c>
      <c r="R850" s="69">
        <v>657.06</v>
      </c>
      <c r="S850" s="69">
        <v>1685.47</v>
      </c>
      <c r="T850" s="69">
        <v>2913.3070000000198</v>
      </c>
      <c r="U850" s="69">
        <v>119354.57</v>
      </c>
      <c r="V850" s="69">
        <v>211.65823573017099</v>
      </c>
      <c r="W850" s="69">
        <v>2280.0348452225999</v>
      </c>
    </row>
    <row r="851" spans="2:23">
      <c r="B851" s="67">
        <v>849</v>
      </c>
      <c r="C851" s="67" t="s">
        <v>1171</v>
      </c>
      <c r="D851" s="67" t="s">
        <v>1615</v>
      </c>
      <c r="E851" s="67">
        <v>0</v>
      </c>
      <c r="F851" s="70">
        <v>0</v>
      </c>
      <c r="G851" s="67">
        <v>69059</v>
      </c>
      <c r="H851" s="70">
        <v>0.867673480669925</v>
      </c>
      <c r="I851" s="69">
        <v>0</v>
      </c>
      <c r="J851" s="69">
        <v>0</v>
      </c>
      <c r="K851" s="69">
        <v>0</v>
      </c>
      <c r="L851" s="69">
        <v>0</v>
      </c>
      <c r="M851" s="69">
        <v>0</v>
      </c>
      <c r="N851" s="69">
        <v>0</v>
      </c>
      <c r="O851" s="69">
        <v>0</v>
      </c>
      <c r="P851" s="69">
        <v>0</v>
      </c>
      <c r="Q851" s="69">
        <v>130.74</v>
      </c>
      <c r="R851" s="69">
        <v>671.69</v>
      </c>
      <c r="S851" s="69">
        <v>1661.1120000000001</v>
      </c>
      <c r="T851" s="69">
        <v>2910.6730000000198</v>
      </c>
      <c r="U851" s="69">
        <v>119354.57</v>
      </c>
      <c r="V851" s="69">
        <v>213.729737407496</v>
      </c>
      <c r="W851" s="69">
        <v>2286.5278647667201</v>
      </c>
    </row>
    <row r="852" spans="2:23">
      <c r="B852" s="67">
        <v>850</v>
      </c>
      <c r="C852" s="67" t="s">
        <v>1172</v>
      </c>
      <c r="D852" s="67" t="s">
        <v>1615</v>
      </c>
      <c r="E852" s="67">
        <v>0</v>
      </c>
      <c r="F852" s="70">
        <v>0</v>
      </c>
      <c r="G852" s="67">
        <v>79591</v>
      </c>
      <c r="H852" s="70">
        <v>1</v>
      </c>
      <c r="I852" s="69">
        <v>0</v>
      </c>
      <c r="J852" s="69">
        <v>0</v>
      </c>
      <c r="K852" s="69">
        <v>0</v>
      </c>
      <c r="L852" s="69">
        <v>0</v>
      </c>
      <c r="M852" s="69">
        <v>0</v>
      </c>
      <c r="N852" s="69">
        <v>0</v>
      </c>
      <c r="O852" s="69">
        <v>0</v>
      </c>
      <c r="P852" s="69">
        <v>0</v>
      </c>
      <c r="Q852" s="69">
        <v>0</v>
      </c>
      <c r="R852" s="69">
        <v>0</v>
      </c>
      <c r="S852" s="69">
        <v>0</v>
      </c>
      <c r="T852" s="69">
        <v>0</v>
      </c>
      <c r="U852" s="69">
        <v>0</v>
      </c>
      <c r="V852" s="69">
        <v>0</v>
      </c>
      <c r="W852" s="69">
        <v>0</v>
      </c>
    </row>
    <row r="853" spans="2:23">
      <c r="B853" s="67">
        <v>851</v>
      </c>
      <c r="C853" s="67" t="s">
        <v>1173</v>
      </c>
      <c r="D853" s="67" t="s">
        <v>1615</v>
      </c>
      <c r="E853" s="67">
        <v>0</v>
      </c>
      <c r="F853" s="70">
        <v>0</v>
      </c>
      <c r="G853" s="67">
        <v>79591</v>
      </c>
      <c r="H853" s="70">
        <v>1</v>
      </c>
      <c r="I853" s="69">
        <v>0</v>
      </c>
      <c r="J853" s="69">
        <v>0</v>
      </c>
      <c r="K853" s="69">
        <v>0</v>
      </c>
      <c r="L853" s="69">
        <v>0</v>
      </c>
      <c r="M853" s="69">
        <v>0</v>
      </c>
      <c r="N853" s="69">
        <v>0</v>
      </c>
      <c r="O853" s="69">
        <v>0</v>
      </c>
      <c r="P853" s="69">
        <v>0</v>
      </c>
      <c r="Q853" s="69">
        <v>0</v>
      </c>
      <c r="R853" s="69">
        <v>0</v>
      </c>
      <c r="S853" s="69">
        <v>0</v>
      </c>
      <c r="T853" s="69">
        <v>0</v>
      </c>
      <c r="U853" s="69">
        <v>0</v>
      </c>
      <c r="V853" s="69">
        <v>0</v>
      </c>
      <c r="W853" s="69">
        <v>0</v>
      </c>
    </row>
    <row r="854" spans="2:23">
      <c r="B854" s="67">
        <v>852</v>
      </c>
      <c r="C854" s="67" t="s">
        <v>1174</v>
      </c>
      <c r="D854" s="67" t="s">
        <v>1615</v>
      </c>
      <c r="E854" s="67">
        <v>0</v>
      </c>
      <c r="F854" s="70">
        <v>0</v>
      </c>
      <c r="G854" s="67">
        <v>79591</v>
      </c>
      <c r="H854" s="70">
        <v>1</v>
      </c>
      <c r="I854" s="69">
        <v>0</v>
      </c>
      <c r="J854" s="69">
        <v>0</v>
      </c>
      <c r="K854" s="69">
        <v>0</v>
      </c>
      <c r="L854" s="69">
        <v>0</v>
      </c>
      <c r="M854" s="69">
        <v>0</v>
      </c>
      <c r="N854" s="69">
        <v>0</v>
      </c>
      <c r="O854" s="69">
        <v>0</v>
      </c>
      <c r="P854" s="69">
        <v>0</v>
      </c>
      <c r="Q854" s="69">
        <v>0</v>
      </c>
      <c r="R854" s="69">
        <v>0</v>
      </c>
      <c r="S854" s="69">
        <v>0</v>
      </c>
      <c r="T854" s="69">
        <v>0</v>
      </c>
      <c r="U854" s="69">
        <v>0</v>
      </c>
      <c r="V854" s="69">
        <v>0</v>
      </c>
      <c r="W854" s="69">
        <v>0</v>
      </c>
    </row>
    <row r="855" spans="2:23">
      <c r="B855" s="67">
        <v>853</v>
      </c>
      <c r="C855" s="67" t="s">
        <v>1175</v>
      </c>
      <c r="D855" s="67" t="s">
        <v>1615</v>
      </c>
      <c r="E855" s="67">
        <v>0</v>
      </c>
      <c r="F855" s="70">
        <v>0</v>
      </c>
      <c r="G855" s="67">
        <v>79591</v>
      </c>
      <c r="H855" s="70">
        <v>1</v>
      </c>
      <c r="I855" s="69">
        <v>0</v>
      </c>
      <c r="J855" s="69">
        <v>0</v>
      </c>
      <c r="K855" s="69">
        <v>0</v>
      </c>
      <c r="L855" s="69">
        <v>0</v>
      </c>
      <c r="M855" s="69">
        <v>0</v>
      </c>
      <c r="N855" s="69">
        <v>0</v>
      </c>
      <c r="O855" s="69">
        <v>0</v>
      </c>
      <c r="P855" s="69">
        <v>0</v>
      </c>
      <c r="Q855" s="69">
        <v>0</v>
      </c>
      <c r="R855" s="69">
        <v>0</v>
      </c>
      <c r="S855" s="69">
        <v>0</v>
      </c>
      <c r="T855" s="69">
        <v>0</v>
      </c>
      <c r="U855" s="69">
        <v>0</v>
      </c>
      <c r="V855" s="69">
        <v>0</v>
      </c>
      <c r="W855" s="69">
        <v>0</v>
      </c>
    </row>
    <row r="856" spans="2:23">
      <c r="B856" s="67">
        <v>854</v>
      </c>
      <c r="C856" s="67" t="s">
        <v>1176</v>
      </c>
      <c r="D856" s="67" t="s">
        <v>1615</v>
      </c>
      <c r="E856" s="67">
        <v>0</v>
      </c>
      <c r="F856" s="70">
        <v>0</v>
      </c>
      <c r="G856" s="67">
        <v>79591</v>
      </c>
      <c r="H856" s="70">
        <v>1</v>
      </c>
      <c r="I856" s="69">
        <v>0</v>
      </c>
      <c r="J856" s="69">
        <v>0</v>
      </c>
      <c r="K856" s="69">
        <v>0</v>
      </c>
      <c r="L856" s="69">
        <v>0</v>
      </c>
      <c r="M856" s="69">
        <v>0</v>
      </c>
      <c r="N856" s="69">
        <v>0</v>
      </c>
      <c r="O856" s="69">
        <v>0</v>
      </c>
      <c r="P856" s="69">
        <v>0</v>
      </c>
      <c r="Q856" s="69">
        <v>0</v>
      </c>
      <c r="R856" s="69">
        <v>0</v>
      </c>
      <c r="S856" s="69">
        <v>0</v>
      </c>
      <c r="T856" s="69">
        <v>0</v>
      </c>
      <c r="U856" s="69">
        <v>0</v>
      </c>
      <c r="V856" s="69">
        <v>0</v>
      </c>
      <c r="W856" s="69">
        <v>0</v>
      </c>
    </row>
    <row r="857" spans="2:23">
      <c r="B857" s="67">
        <v>855</v>
      </c>
      <c r="C857" s="67" t="s">
        <v>1177</v>
      </c>
      <c r="D857" s="67" t="s">
        <v>1615</v>
      </c>
      <c r="E857" s="67">
        <v>0</v>
      </c>
      <c r="F857" s="70">
        <v>0</v>
      </c>
      <c r="G857" s="67">
        <v>74999</v>
      </c>
      <c r="H857" s="70">
        <v>0.94230503448882397</v>
      </c>
      <c r="I857" s="69">
        <v>0</v>
      </c>
      <c r="J857" s="69">
        <v>0</v>
      </c>
      <c r="K857" s="69">
        <v>0</v>
      </c>
      <c r="L857" s="69">
        <v>0</v>
      </c>
      <c r="M857" s="69">
        <v>0</v>
      </c>
      <c r="N857" s="69">
        <v>0</v>
      </c>
      <c r="O857" s="69">
        <v>0</v>
      </c>
      <c r="P857" s="69">
        <v>0</v>
      </c>
      <c r="Q857" s="69">
        <v>0</v>
      </c>
      <c r="R857" s="69">
        <v>51.094999999999999</v>
      </c>
      <c r="S857" s="69">
        <v>437.527999999999</v>
      </c>
      <c r="T857" s="69">
        <v>922.360000000014</v>
      </c>
      <c r="U857" s="69">
        <v>32372.85</v>
      </c>
      <c r="V857" s="69">
        <v>34.711234938623697</v>
      </c>
      <c r="W857" s="69">
        <v>328.74242863557799</v>
      </c>
    </row>
    <row r="858" spans="2:23">
      <c r="B858" s="67">
        <v>856</v>
      </c>
      <c r="C858" s="67" t="s">
        <v>1178</v>
      </c>
      <c r="D858" s="67" t="s">
        <v>1615</v>
      </c>
      <c r="E858" s="67">
        <v>0</v>
      </c>
      <c r="F858" s="70">
        <v>0</v>
      </c>
      <c r="G858" s="67">
        <v>74337</v>
      </c>
      <c r="H858" s="70">
        <v>0.93398751115075795</v>
      </c>
      <c r="I858" s="69">
        <v>0</v>
      </c>
      <c r="J858" s="69">
        <v>0</v>
      </c>
      <c r="K858" s="69">
        <v>0</v>
      </c>
      <c r="L858" s="69">
        <v>0</v>
      </c>
      <c r="M858" s="69">
        <v>0</v>
      </c>
      <c r="N858" s="69">
        <v>0</v>
      </c>
      <c r="O858" s="69">
        <v>0</v>
      </c>
      <c r="P858" s="69">
        <v>0</v>
      </c>
      <c r="Q858" s="69">
        <v>0</v>
      </c>
      <c r="R858" s="69">
        <v>74.48</v>
      </c>
      <c r="S858" s="69">
        <v>439.991999999999</v>
      </c>
      <c r="T858" s="69">
        <v>879.28700000000299</v>
      </c>
      <c r="U858" s="69">
        <v>28498.959999999999</v>
      </c>
      <c r="V858" s="69">
        <v>34.252139689160799</v>
      </c>
      <c r="W858" s="69">
        <v>305.90408610736699</v>
      </c>
    </row>
    <row r="859" spans="2:23">
      <c r="B859" s="67">
        <v>857</v>
      </c>
      <c r="C859" s="67" t="s">
        <v>1179</v>
      </c>
      <c r="D859" s="67" t="s">
        <v>1615</v>
      </c>
      <c r="E859" s="67">
        <v>0</v>
      </c>
      <c r="F859" s="70">
        <v>0</v>
      </c>
      <c r="G859" s="67">
        <v>73371</v>
      </c>
      <c r="H859" s="70">
        <v>0.92185046047920005</v>
      </c>
      <c r="I859" s="69">
        <v>0</v>
      </c>
      <c r="J859" s="69">
        <v>0</v>
      </c>
      <c r="K859" s="69">
        <v>0</v>
      </c>
      <c r="L859" s="69">
        <v>0</v>
      </c>
      <c r="M859" s="69">
        <v>0</v>
      </c>
      <c r="N859" s="69">
        <v>0</v>
      </c>
      <c r="O859" s="69">
        <v>0</v>
      </c>
      <c r="P859" s="69">
        <v>0</v>
      </c>
      <c r="Q859" s="69">
        <v>0</v>
      </c>
      <c r="R859" s="69">
        <v>107.82</v>
      </c>
      <c r="S859" s="69">
        <v>464.60799999999898</v>
      </c>
      <c r="T859" s="69">
        <v>862.32800000000498</v>
      </c>
      <c r="U859" s="69">
        <v>28498.959999999999</v>
      </c>
      <c r="V859" s="69">
        <v>34.298233971177602</v>
      </c>
      <c r="W859" s="69">
        <v>279.41768984012901</v>
      </c>
    </row>
    <row r="860" spans="2:23">
      <c r="B860" s="67">
        <v>858</v>
      </c>
      <c r="C860" s="67" t="s">
        <v>1180</v>
      </c>
      <c r="D860" s="67" t="s">
        <v>1615</v>
      </c>
      <c r="E860" s="67">
        <v>0</v>
      </c>
      <c r="F860" s="70">
        <v>0</v>
      </c>
      <c r="G860" s="67">
        <v>71918</v>
      </c>
      <c r="H860" s="70">
        <v>0.90359462753326403</v>
      </c>
      <c r="I860" s="69">
        <v>0</v>
      </c>
      <c r="J860" s="69">
        <v>0</v>
      </c>
      <c r="K860" s="69">
        <v>0</v>
      </c>
      <c r="L860" s="69">
        <v>0</v>
      </c>
      <c r="M860" s="69">
        <v>0</v>
      </c>
      <c r="N860" s="69">
        <v>0</v>
      </c>
      <c r="O860" s="69">
        <v>0</v>
      </c>
      <c r="P860" s="69">
        <v>0</v>
      </c>
      <c r="Q860" s="69">
        <v>0</v>
      </c>
      <c r="R860" s="69">
        <v>144.94999999999999</v>
      </c>
      <c r="S860" s="69">
        <v>484.79599999999903</v>
      </c>
      <c r="T860" s="69">
        <v>850.62000000000296</v>
      </c>
      <c r="U860" s="69">
        <v>28498.959999999999</v>
      </c>
      <c r="V860" s="69">
        <v>35.668652611476197</v>
      </c>
      <c r="W860" s="69">
        <v>262.74147702744898</v>
      </c>
    </row>
    <row r="861" spans="2:23">
      <c r="B861" s="67">
        <v>859</v>
      </c>
      <c r="C861" s="67" t="s">
        <v>1181</v>
      </c>
      <c r="D861" s="67" t="s">
        <v>1615</v>
      </c>
      <c r="E861" s="67">
        <v>0</v>
      </c>
      <c r="F861" s="70">
        <v>0</v>
      </c>
      <c r="G861" s="67">
        <v>71550</v>
      </c>
      <c r="H861" s="70">
        <v>0.89897098918219398</v>
      </c>
      <c r="I861" s="69">
        <v>0</v>
      </c>
      <c r="J861" s="69">
        <v>0</v>
      </c>
      <c r="K861" s="69">
        <v>0</v>
      </c>
      <c r="L861" s="69">
        <v>0</v>
      </c>
      <c r="M861" s="69">
        <v>0</v>
      </c>
      <c r="N861" s="69">
        <v>0</v>
      </c>
      <c r="O861" s="69">
        <v>0</v>
      </c>
      <c r="P861" s="69">
        <v>0</v>
      </c>
      <c r="Q861" s="69">
        <v>1.86</v>
      </c>
      <c r="R861" s="69">
        <v>152.065</v>
      </c>
      <c r="S861" s="69">
        <v>486.62199999999899</v>
      </c>
      <c r="T861" s="69">
        <v>849.01900000000103</v>
      </c>
      <c r="U861" s="69">
        <v>28498.959999999999</v>
      </c>
      <c r="V861" s="69">
        <v>35.891702705079702</v>
      </c>
      <c r="W861" s="69">
        <v>259.36071607768702</v>
      </c>
    </row>
    <row r="862" spans="2:23">
      <c r="B862" s="67">
        <v>860</v>
      </c>
      <c r="C862" s="67" t="s">
        <v>1182</v>
      </c>
      <c r="D862" s="67" t="s">
        <v>1615</v>
      </c>
      <c r="E862" s="67">
        <v>0</v>
      </c>
      <c r="F862" s="70">
        <v>0</v>
      </c>
      <c r="G862" s="67">
        <v>79583</v>
      </c>
      <c r="H862" s="70">
        <v>0.99989948612280299</v>
      </c>
      <c r="I862" s="69">
        <v>0</v>
      </c>
      <c r="J862" s="69">
        <v>0</v>
      </c>
      <c r="K862" s="69">
        <v>0</v>
      </c>
      <c r="L862" s="69">
        <v>0</v>
      </c>
      <c r="M862" s="69">
        <v>0</v>
      </c>
      <c r="N862" s="69">
        <v>0</v>
      </c>
      <c r="O862" s="69">
        <v>0</v>
      </c>
      <c r="P862" s="69">
        <v>0</v>
      </c>
      <c r="Q862" s="69">
        <v>0</v>
      </c>
      <c r="R862" s="69">
        <v>0</v>
      </c>
      <c r="S862" s="69">
        <v>0</v>
      </c>
      <c r="T862" s="69">
        <v>0</v>
      </c>
      <c r="U862" s="69">
        <v>32261.21</v>
      </c>
      <c r="V862" s="69">
        <v>1.1997874131497299</v>
      </c>
      <c r="W862" s="69">
        <v>149.94662797111201</v>
      </c>
    </row>
    <row r="863" spans="2:23">
      <c r="B863" s="67">
        <v>861</v>
      </c>
      <c r="C863" s="67" t="s">
        <v>1183</v>
      </c>
      <c r="D863" s="67" t="s">
        <v>1615</v>
      </c>
      <c r="E863" s="67">
        <v>0</v>
      </c>
      <c r="F863" s="70">
        <v>0</v>
      </c>
      <c r="G863" s="67">
        <v>79582</v>
      </c>
      <c r="H863" s="70">
        <v>0.99988692188815298</v>
      </c>
      <c r="I863" s="69">
        <v>0</v>
      </c>
      <c r="J863" s="69">
        <v>0</v>
      </c>
      <c r="K863" s="69">
        <v>0</v>
      </c>
      <c r="L863" s="69">
        <v>0</v>
      </c>
      <c r="M863" s="69">
        <v>0</v>
      </c>
      <c r="N863" s="69">
        <v>0</v>
      </c>
      <c r="O863" s="69">
        <v>0</v>
      </c>
      <c r="P863" s="69">
        <v>0</v>
      </c>
      <c r="Q863" s="69">
        <v>0</v>
      </c>
      <c r="R863" s="69">
        <v>0</v>
      </c>
      <c r="S863" s="69">
        <v>0</v>
      </c>
      <c r="T863" s="69">
        <v>0</v>
      </c>
      <c r="U863" s="69">
        <v>31793.919999999998</v>
      </c>
      <c r="V863" s="69">
        <v>1.4236884823661</v>
      </c>
      <c r="W863" s="69">
        <v>168.12862990111799</v>
      </c>
    </row>
    <row r="864" spans="2:23">
      <c r="B864" s="67">
        <v>862</v>
      </c>
      <c r="C864" s="67" t="s">
        <v>1184</v>
      </c>
      <c r="D864" s="67" t="s">
        <v>1615</v>
      </c>
      <c r="E864" s="67">
        <v>0</v>
      </c>
      <c r="F864" s="70">
        <v>0</v>
      </c>
      <c r="G864" s="67">
        <v>79581</v>
      </c>
      <c r="H864" s="70">
        <v>0.99987435765350396</v>
      </c>
      <c r="I864" s="69">
        <v>0</v>
      </c>
      <c r="J864" s="69">
        <v>0</v>
      </c>
      <c r="K864" s="69">
        <v>0</v>
      </c>
      <c r="L864" s="69">
        <v>0</v>
      </c>
      <c r="M864" s="69">
        <v>0</v>
      </c>
      <c r="N864" s="69">
        <v>0</v>
      </c>
      <c r="O864" s="69">
        <v>0</v>
      </c>
      <c r="P864" s="69">
        <v>0</v>
      </c>
      <c r="Q864" s="69">
        <v>0</v>
      </c>
      <c r="R864" s="69">
        <v>0</v>
      </c>
      <c r="S864" s="69">
        <v>0</v>
      </c>
      <c r="T864" s="69">
        <v>0</v>
      </c>
      <c r="U864" s="69">
        <v>45584.68</v>
      </c>
      <c r="V864" s="69">
        <v>1.8574499629355099</v>
      </c>
      <c r="W864" s="69">
        <v>219.74901000850201</v>
      </c>
    </row>
    <row r="865" spans="2:23">
      <c r="B865" s="67">
        <v>863</v>
      </c>
      <c r="C865" s="67" t="s">
        <v>1185</v>
      </c>
      <c r="D865" s="67" t="s">
        <v>1615</v>
      </c>
      <c r="E865" s="67">
        <v>0</v>
      </c>
      <c r="F865" s="70">
        <v>0</v>
      </c>
      <c r="G865" s="67">
        <v>79580</v>
      </c>
      <c r="H865" s="70">
        <v>0.99986179341885395</v>
      </c>
      <c r="I865" s="69">
        <v>0</v>
      </c>
      <c r="J865" s="69">
        <v>0</v>
      </c>
      <c r="K865" s="69">
        <v>0</v>
      </c>
      <c r="L865" s="69">
        <v>0</v>
      </c>
      <c r="M865" s="69">
        <v>0</v>
      </c>
      <c r="N865" s="69">
        <v>0</v>
      </c>
      <c r="O865" s="69">
        <v>0</v>
      </c>
      <c r="P865" s="69">
        <v>0</v>
      </c>
      <c r="Q865" s="69">
        <v>0</v>
      </c>
      <c r="R865" s="69">
        <v>0</v>
      </c>
      <c r="S865" s="69">
        <v>0</v>
      </c>
      <c r="T865" s="69">
        <v>0</v>
      </c>
      <c r="U865" s="69">
        <v>48613.35</v>
      </c>
      <c r="V865" s="69">
        <v>1.9236703898681999</v>
      </c>
      <c r="W865" s="69">
        <v>228.24028958193699</v>
      </c>
    </row>
    <row r="866" spans="2:23">
      <c r="B866" s="67">
        <v>864</v>
      </c>
      <c r="C866" s="67" t="s">
        <v>1186</v>
      </c>
      <c r="D866" s="67" t="s">
        <v>1615</v>
      </c>
      <c r="E866" s="67">
        <v>0</v>
      </c>
      <c r="F866" s="70">
        <v>0</v>
      </c>
      <c r="G866" s="67">
        <v>79579</v>
      </c>
      <c r="H866" s="70">
        <v>0.99984922918420405</v>
      </c>
      <c r="I866" s="69">
        <v>0</v>
      </c>
      <c r="J866" s="69">
        <v>0</v>
      </c>
      <c r="K866" s="69">
        <v>0</v>
      </c>
      <c r="L866" s="69">
        <v>0</v>
      </c>
      <c r="M866" s="69">
        <v>0</v>
      </c>
      <c r="N866" s="69">
        <v>0</v>
      </c>
      <c r="O866" s="69">
        <v>0</v>
      </c>
      <c r="P866" s="69">
        <v>0</v>
      </c>
      <c r="Q866" s="69">
        <v>0</v>
      </c>
      <c r="R866" s="69">
        <v>0</v>
      </c>
      <c r="S866" s="69">
        <v>0</v>
      </c>
      <c r="T866" s="69">
        <v>0</v>
      </c>
      <c r="U866" s="69">
        <v>52165.65</v>
      </c>
      <c r="V866" s="69">
        <v>2.12968388385621</v>
      </c>
      <c r="W866" s="69">
        <v>243.04820513964199</v>
      </c>
    </row>
    <row r="867" spans="2:23">
      <c r="B867" s="67">
        <v>865</v>
      </c>
      <c r="C867" s="67" t="s">
        <v>1187</v>
      </c>
      <c r="D867" s="67" t="s">
        <v>1615</v>
      </c>
      <c r="E867" s="67">
        <v>0</v>
      </c>
      <c r="F867" s="70">
        <v>0</v>
      </c>
      <c r="G867" s="67">
        <v>79452</v>
      </c>
      <c r="H867" s="70">
        <v>0.99825357138369897</v>
      </c>
      <c r="I867" s="69">
        <v>0</v>
      </c>
      <c r="J867" s="69">
        <v>0</v>
      </c>
      <c r="K867" s="69">
        <v>0</v>
      </c>
      <c r="L867" s="69">
        <v>0</v>
      </c>
      <c r="M867" s="69">
        <v>0</v>
      </c>
      <c r="N867" s="69">
        <v>0</v>
      </c>
      <c r="O867" s="69">
        <v>0</v>
      </c>
      <c r="P867" s="69">
        <v>0</v>
      </c>
      <c r="Q867" s="69">
        <v>0</v>
      </c>
      <c r="R867" s="69">
        <v>0</v>
      </c>
      <c r="S867" s="69">
        <v>0</v>
      </c>
      <c r="T867" s="69">
        <v>0</v>
      </c>
      <c r="U867" s="69">
        <v>2499.7600000000002</v>
      </c>
      <c r="V867" s="69">
        <v>1.2023776557651</v>
      </c>
      <c r="W867" s="69">
        <v>38.092568268354</v>
      </c>
    </row>
    <row r="868" spans="2:23">
      <c r="B868" s="67">
        <v>866</v>
      </c>
      <c r="C868" s="67" t="s">
        <v>1188</v>
      </c>
      <c r="D868" s="67" t="s">
        <v>1615</v>
      </c>
      <c r="E868" s="67">
        <v>0</v>
      </c>
      <c r="F868" s="70">
        <v>0</v>
      </c>
      <c r="G868" s="67">
        <v>79450</v>
      </c>
      <c r="H868" s="70">
        <v>0.99822844291440005</v>
      </c>
      <c r="I868" s="69">
        <v>0</v>
      </c>
      <c r="J868" s="69">
        <v>0</v>
      </c>
      <c r="K868" s="69">
        <v>0</v>
      </c>
      <c r="L868" s="69">
        <v>0</v>
      </c>
      <c r="M868" s="69">
        <v>0</v>
      </c>
      <c r="N868" s="69">
        <v>0</v>
      </c>
      <c r="O868" s="69">
        <v>0</v>
      </c>
      <c r="P868" s="69">
        <v>0</v>
      </c>
      <c r="Q868" s="69">
        <v>0</v>
      </c>
      <c r="R868" s="69">
        <v>0</v>
      </c>
      <c r="S868" s="69">
        <v>0</v>
      </c>
      <c r="T868" s="69">
        <v>0</v>
      </c>
      <c r="U868" s="69">
        <v>2554.73</v>
      </c>
      <c r="V868" s="69">
        <v>1.1360293249236699</v>
      </c>
      <c r="W868" s="69">
        <v>36.121795563253798</v>
      </c>
    </row>
    <row r="869" spans="2:23">
      <c r="B869" s="67">
        <v>867</v>
      </c>
      <c r="C869" s="67" t="s">
        <v>1189</v>
      </c>
      <c r="D869" s="67" t="s">
        <v>1615</v>
      </c>
      <c r="E869" s="67">
        <v>0</v>
      </c>
      <c r="F869" s="70">
        <v>0</v>
      </c>
      <c r="G869" s="67">
        <v>79432</v>
      </c>
      <c r="H869" s="70">
        <v>0.99800228669070601</v>
      </c>
      <c r="I869" s="69">
        <v>0</v>
      </c>
      <c r="J869" s="69">
        <v>0</v>
      </c>
      <c r="K869" s="69">
        <v>0</v>
      </c>
      <c r="L869" s="69">
        <v>0</v>
      </c>
      <c r="M869" s="69">
        <v>0</v>
      </c>
      <c r="N869" s="69">
        <v>0</v>
      </c>
      <c r="O869" s="69">
        <v>0</v>
      </c>
      <c r="P869" s="69">
        <v>0</v>
      </c>
      <c r="Q869" s="69">
        <v>0</v>
      </c>
      <c r="R869" s="69">
        <v>0</v>
      </c>
      <c r="S869" s="69">
        <v>0</v>
      </c>
      <c r="T869" s="69">
        <v>0</v>
      </c>
      <c r="U869" s="69">
        <v>2318.9299999999998</v>
      </c>
      <c r="V869" s="69">
        <v>1.0082263069945101</v>
      </c>
      <c r="W869" s="69">
        <v>31.3364541818693</v>
      </c>
    </row>
    <row r="870" spans="2:23">
      <c r="B870" s="67">
        <v>868</v>
      </c>
      <c r="C870" s="67" t="s">
        <v>1190</v>
      </c>
      <c r="D870" s="67" t="s">
        <v>1615</v>
      </c>
      <c r="E870" s="67">
        <v>0</v>
      </c>
      <c r="F870" s="70">
        <v>0</v>
      </c>
      <c r="G870" s="67">
        <v>79417</v>
      </c>
      <c r="H870" s="70">
        <v>0.99781382317096201</v>
      </c>
      <c r="I870" s="69">
        <v>0</v>
      </c>
      <c r="J870" s="69">
        <v>0</v>
      </c>
      <c r="K870" s="69">
        <v>0</v>
      </c>
      <c r="L870" s="69">
        <v>0</v>
      </c>
      <c r="M870" s="69">
        <v>0</v>
      </c>
      <c r="N870" s="69">
        <v>0</v>
      </c>
      <c r="O870" s="69">
        <v>0</v>
      </c>
      <c r="P870" s="69">
        <v>0</v>
      </c>
      <c r="Q870" s="69">
        <v>0</v>
      </c>
      <c r="R870" s="69">
        <v>0</v>
      </c>
      <c r="S870" s="69">
        <v>0</v>
      </c>
      <c r="T870" s="69">
        <v>0</v>
      </c>
      <c r="U870" s="69">
        <v>1973.62</v>
      </c>
      <c r="V870" s="69">
        <v>0.90070158686283597</v>
      </c>
      <c r="W870" s="69">
        <v>27.731606649326601</v>
      </c>
    </row>
    <row r="871" spans="2:23">
      <c r="B871" s="67">
        <v>869</v>
      </c>
      <c r="C871" s="67" t="s">
        <v>1191</v>
      </c>
      <c r="D871" s="67" t="s">
        <v>1615</v>
      </c>
      <c r="E871" s="67">
        <v>0</v>
      </c>
      <c r="F871" s="70">
        <v>0</v>
      </c>
      <c r="G871" s="67">
        <v>79417</v>
      </c>
      <c r="H871" s="70">
        <v>0.99781382317096201</v>
      </c>
      <c r="I871" s="69">
        <v>0</v>
      </c>
      <c r="J871" s="69">
        <v>0</v>
      </c>
      <c r="K871" s="69">
        <v>0</v>
      </c>
      <c r="L871" s="69">
        <v>0</v>
      </c>
      <c r="M871" s="69">
        <v>0</v>
      </c>
      <c r="N871" s="69">
        <v>0</v>
      </c>
      <c r="O871" s="69">
        <v>0</v>
      </c>
      <c r="P871" s="69">
        <v>0</v>
      </c>
      <c r="Q871" s="69">
        <v>0</v>
      </c>
      <c r="R871" s="69">
        <v>0</v>
      </c>
      <c r="S871" s="69">
        <v>0</v>
      </c>
      <c r="T871" s="69">
        <v>0</v>
      </c>
      <c r="U871" s="69">
        <v>1973.62</v>
      </c>
      <c r="V871" s="69">
        <v>0.89263522257541705</v>
      </c>
      <c r="W871" s="69">
        <v>27.559581998658899</v>
      </c>
    </row>
    <row r="872" spans="2:23">
      <c r="B872" s="67">
        <v>870</v>
      </c>
      <c r="C872" s="67" t="s">
        <v>1192</v>
      </c>
      <c r="D872" s="67" t="s">
        <v>1615</v>
      </c>
      <c r="E872" s="67">
        <v>0</v>
      </c>
      <c r="F872" s="70">
        <v>0</v>
      </c>
      <c r="G872" s="67">
        <v>61747</v>
      </c>
      <c r="H872" s="70">
        <v>0.77580379691171097</v>
      </c>
      <c r="I872" s="69">
        <v>0</v>
      </c>
      <c r="J872" s="69">
        <v>0</v>
      </c>
      <c r="K872" s="69">
        <v>0</v>
      </c>
      <c r="L872" s="69">
        <v>0</v>
      </c>
      <c r="M872" s="69">
        <v>0</v>
      </c>
      <c r="N872" s="69">
        <v>0</v>
      </c>
      <c r="O872" s="69">
        <v>0</v>
      </c>
      <c r="P872" s="69">
        <v>0</v>
      </c>
      <c r="Q872" s="69">
        <v>24</v>
      </c>
      <c r="R872" s="69">
        <v>36.33</v>
      </c>
      <c r="S872" s="69">
        <v>60</v>
      </c>
      <c r="T872" s="69">
        <v>85.033000000001906</v>
      </c>
      <c r="U872" s="69">
        <v>4021.22</v>
      </c>
      <c r="V872" s="69">
        <v>7.2314231508587596</v>
      </c>
      <c r="W872" s="69">
        <v>35.041376451127697</v>
      </c>
    </row>
    <row r="873" spans="2:23">
      <c r="B873" s="67">
        <v>871</v>
      </c>
      <c r="C873" s="67" t="s">
        <v>1193</v>
      </c>
      <c r="D873" s="67" t="s">
        <v>1615</v>
      </c>
      <c r="E873" s="67">
        <v>0</v>
      </c>
      <c r="F873" s="70">
        <v>0</v>
      </c>
      <c r="G873" s="67">
        <v>59826</v>
      </c>
      <c r="H873" s="70">
        <v>0.751667902149741</v>
      </c>
      <c r="I873" s="69">
        <v>0</v>
      </c>
      <c r="J873" s="69">
        <v>0</v>
      </c>
      <c r="K873" s="69">
        <v>0</v>
      </c>
      <c r="L873" s="69">
        <v>0</v>
      </c>
      <c r="M873" s="69">
        <v>0</v>
      </c>
      <c r="N873" s="69">
        <v>0</v>
      </c>
      <c r="O873" s="69">
        <v>0</v>
      </c>
      <c r="P873" s="69">
        <v>0</v>
      </c>
      <c r="Q873" s="69">
        <v>26.08</v>
      </c>
      <c r="R873" s="69">
        <v>37.83</v>
      </c>
      <c r="S873" s="69">
        <v>60.5</v>
      </c>
      <c r="T873" s="69">
        <v>85.374000000000805</v>
      </c>
      <c r="U873" s="69">
        <v>4229.6899999999996</v>
      </c>
      <c r="V873" s="69">
        <v>7.7142176879295397</v>
      </c>
      <c r="W873" s="69">
        <v>33.859217359187603</v>
      </c>
    </row>
    <row r="874" spans="2:23">
      <c r="B874" s="67">
        <v>872</v>
      </c>
      <c r="C874" s="67" t="s">
        <v>1194</v>
      </c>
      <c r="D874" s="67" t="s">
        <v>1615</v>
      </c>
      <c r="E874" s="67">
        <v>0</v>
      </c>
      <c r="F874" s="70">
        <v>0</v>
      </c>
      <c r="G874" s="67">
        <v>57152</v>
      </c>
      <c r="H874" s="70">
        <v>0.71807113869658601</v>
      </c>
      <c r="I874" s="69">
        <v>0</v>
      </c>
      <c r="J874" s="69">
        <v>0</v>
      </c>
      <c r="K874" s="69">
        <v>0</v>
      </c>
      <c r="L874" s="69">
        <v>0</v>
      </c>
      <c r="M874" s="69">
        <v>0</v>
      </c>
      <c r="N874" s="69">
        <v>0</v>
      </c>
      <c r="O874" s="69">
        <v>0</v>
      </c>
      <c r="P874" s="69">
        <v>9</v>
      </c>
      <c r="Q874" s="69">
        <v>28.2</v>
      </c>
      <c r="R874" s="69">
        <v>39.5</v>
      </c>
      <c r="S874" s="69">
        <v>61</v>
      </c>
      <c r="T874" s="69">
        <v>84.617000000000402</v>
      </c>
      <c r="U874" s="69">
        <v>4498.84</v>
      </c>
      <c r="V874" s="69">
        <v>8.4170717794725505</v>
      </c>
      <c r="W874" s="69">
        <v>34.5410818073643</v>
      </c>
    </row>
    <row r="875" spans="2:23">
      <c r="B875" s="67">
        <v>873</v>
      </c>
      <c r="C875" s="67" t="s">
        <v>1195</v>
      </c>
      <c r="D875" s="67" t="s">
        <v>1615</v>
      </c>
      <c r="E875" s="67">
        <v>0</v>
      </c>
      <c r="F875" s="70">
        <v>0</v>
      </c>
      <c r="G875" s="67">
        <v>54587</v>
      </c>
      <c r="H875" s="70">
        <v>0.68584387682024395</v>
      </c>
      <c r="I875" s="69">
        <v>0</v>
      </c>
      <c r="J875" s="69">
        <v>0</v>
      </c>
      <c r="K875" s="69">
        <v>0</v>
      </c>
      <c r="L875" s="69">
        <v>0</v>
      </c>
      <c r="M875" s="69">
        <v>0</v>
      </c>
      <c r="N875" s="69">
        <v>0</v>
      </c>
      <c r="O875" s="69">
        <v>0</v>
      </c>
      <c r="P875" s="69">
        <v>12.43</v>
      </c>
      <c r="Q875" s="69">
        <v>30.24</v>
      </c>
      <c r="R875" s="69">
        <v>41</v>
      </c>
      <c r="S875" s="69">
        <v>62.8539999999999</v>
      </c>
      <c r="T875" s="69">
        <v>85</v>
      </c>
      <c r="U875" s="69">
        <v>4498.84</v>
      </c>
      <c r="V875" s="69">
        <v>9.1475157995250704</v>
      </c>
      <c r="W875" s="69">
        <v>32.8697079291397</v>
      </c>
    </row>
    <row r="876" spans="2:23">
      <c r="B876" s="67">
        <v>874</v>
      </c>
      <c r="C876" s="67" t="s">
        <v>1196</v>
      </c>
      <c r="D876" s="67" t="s">
        <v>1615</v>
      </c>
      <c r="E876" s="67">
        <v>0</v>
      </c>
      <c r="F876" s="70">
        <v>0</v>
      </c>
      <c r="G876" s="67">
        <v>53647</v>
      </c>
      <c r="H876" s="70">
        <v>0.67403349624957598</v>
      </c>
      <c r="I876" s="69">
        <v>0</v>
      </c>
      <c r="J876" s="69">
        <v>0</v>
      </c>
      <c r="K876" s="69">
        <v>0</v>
      </c>
      <c r="L876" s="69">
        <v>0</v>
      </c>
      <c r="M876" s="69">
        <v>0</v>
      </c>
      <c r="N876" s="69">
        <v>0</v>
      </c>
      <c r="O876" s="69">
        <v>0</v>
      </c>
      <c r="P876" s="69">
        <v>13.4</v>
      </c>
      <c r="Q876" s="69">
        <v>31</v>
      </c>
      <c r="R876" s="69">
        <v>41.76</v>
      </c>
      <c r="S876" s="69">
        <v>63.101999999999997</v>
      </c>
      <c r="T876" s="69">
        <v>85.286000000000399</v>
      </c>
      <c r="U876" s="69">
        <v>4498.84</v>
      </c>
      <c r="V876" s="69">
        <v>9.4939823598145505</v>
      </c>
      <c r="W876" s="69">
        <v>32.494340076141498</v>
      </c>
    </row>
    <row r="877" spans="2:23">
      <c r="B877" s="67">
        <v>875</v>
      </c>
      <c r="C877" s="67" t="s">
        <v>1197</v>
      </c>
      <c r="D877" s="67" t="s">
        <v>1615</v>
      </c>
      <c r="E877" s="67">
        <v>0</v>
      </c>
      <c r="F877" s="70">
        <v>0</v>
      </c>
      <c r="G877" s="67">
        <v>79558</v>
      </c>
      <c r="H877" s="70">
        <v>0.99958538025656196</v>
      </c>
      <c r="I877" s="69">
        <v>0</v>
      </c>
      <c r="J877" s="69">
        <v>0</v>
      </c>
      <c r="K877" s="69">
        <v>0</v>
      </c>
      <c r="L877" s="69">
        <v>0</v>
      </c>
      <c r="M877" s="69">
        <v>0</v>
      </c>
      <c r="N877" s="69">
        <v>0</v>
      </c>
      <c r="O877" s="69">
        <v>0</v>
      </c>
      <c r="P877" s="69">
        <v>0</v>
      </c>
      <c r="Q877" s="69">
        <v>0</v>
      </c>
      <c r="R877" s="69">
        <v>0</v>
      </c>
      <c r="S877" s="69">
        <v>0</v>
      </c>
      <c r="T877" s="69">
        <v>0</v>
      </c>
      <c r="U877" s="69">
        <v>10860.43</v>
      </c>
      <c r="V877" s="69">
        <v>0.70941789900868202</v>
      </c>
      <c r="W877" s="69">
        <v>62.392418070923597</v>
      </c>
    </row>
    <row r="878" spans="2:23">
      <c r="B878" s="67">
        <v>876</v>
      </c>
      <c r="C878" s="67" t="s">
        <v>1198</v>
      </c>
      <c r="D878" s="67" t="s">
        <v>1615</v>
      </c>
      <c r="E878" s="67">
        <v>0</v>
      </c>
      <c r="F878" s="70">
        <v>0</v>
      </c>
      <c r="G878" s="67">
        <v>79555</v>
      </c>
      <c r="H878" s="70">
        <v>0.99954768755261303</v>
      </c>
      <c r="I878" s="69">
        <v>0</v>
      </c>
      <c r="J878" s="69">
        <v>0</v>
      </c>
      <c r="K878" s="69">
        <v>0</v>
      </c>
      <c r="L878" s="69">
        <v>0</v>
      </c>
      <c r="M878" s="69">
        <v>0</v>
      </c>
      <c r="N878" s="69">
        <v>0</v>
      </c>
      <c r="O878" s="69">
        <v>0</v>
      </c>
      <c r="P878" s="69">
        <v>0</v>
      </c>
      <c r="Q878" s="69">
        <v>0</v>
      </c>
      <c r="R878" s="69">
        <v>0</v>
      </c>
      <c r="S878" s="69">
        <v>0</v>
      </c>
      <c r="T878" s="69">
        <v>0</v>
      </c>
      <c r="U878" s="69">
        <v>11217.88</v>
      </c>
      <c r="V878" s="69">
        <v>0.80786093905089795</v>
      </c>
      <c r="W878" s="69">
        <v>68.519237763385803</v>
      </c>
    </row>
    <row r="879" spans="2:23">
      <c r="B879" s="67">
        <v>877</v>
      </c>
      <c r="C879" s="67" t="s">
        <v>1199</v>
      </c>
      <c r="D879" s="67" t="s">
        <v>1615</v>
      </c>
      <c r="E879" s="67">
        <v>0</v>
      </c>
      <c r="F879" s="70">
        <v>0</v>
      </c>
      <c r="G879" s="67">
        <v>79544</v>
      </c>
      <c r="H879" s="70">
        <v>0.99940948097146698</v>
      </c>
      <c r="I879" s="69">
        <v>0</v>
      </c>
      <c r="J879" s="69">
        <v>0</v>
      </c>
      <c r="K879" s="69">
        <v>0</v>
      </c>
      <c r="L879" s="69">
        <v>0</v>
      </c>
      <c r="M879" s="69">
        <v>0</v>
      </c>
      <c r="N879" s="69">
        <v>0</v>
      </c>
      <c r="O879" s="69">
        <v>0</v>
      </c>
      <c r="P879" s="69">
        <v>0</v>
      </c>
      <c r="Q879" s="69">
        <v>0</v>
      </c>
      <c r="R879" s="69">
        <v>0</v>
      </c>
      <c r="S879" s="69">
        <v>0</v>
      </c>
      <c r="T879" s="69">
        <v>0</v>
      </c>
      <c r="U879" s="69">
        <v>11924.38</v>
      </c>
      <c r="V879" s="69">
        <v>1.0868746466309001</v>
      </c>
      <c r="W879" s="69">
        <v>78.615785794382305</v>
      </c>
    </row>
    <row r="880" spans="2:23">
      <c r="B880" s="67">
        <v>878</v>
      </c>
      <c r="C880" s="67" t="s">
        <v>1200</v>
      </c>
      <c r="D880" s="67" t="s">
        <v>1615</v>
      </c>
      <c r="E880" s="67">
        <v>0</v>
      </c>
      <c r="F880" s="70">
        <v>0</v>
      </c>
      <c r="G880" s="67">
        <v>79521</v>
      </c>
      <c r="H880" s="70">
        <v>0.99912050357452498</v>
      </c>
      <c r="I880" s="69">
        <v>0</v>
      </c>
      <c r="J880" s="69">
        <v>0</v>
      </c>
      <c r="K880" s="69">
        <v>0</v>
      </c>
      <c r="L880" s="69">
        <v>0</v>
      </c>
      <c r="M880" s="69">
        <v>0</v>
      </c>
      <c r="N880" s="69">
        <v>0</v>
      </c>
      <c r="O880" s="69">
        <v>0</v>
      </c>
      <c r="P880" s="69">
        <v>0</v>
      </c>
      <c r="Q880" s="69">
        <v>0</v>
      </c>
      <c r="R880" s="69">
        <v>0</v>
      </c>
      <c r="S880" s="69">
        <v>0</v>
      </c>
      <c r="T880" s="69">
        <v>0</v>
      </c>
      <c r="U880" s="69">
        <v>13200.15</v>
      </c>
      <c r="V880" s="69">
        <v>1.41075712077999</v>
      </c>
      <c r="W880" s="69">
        <v>84.170931567134303</v>
      </c>
    </row>
    <row r="881" spans="2:23">
      <c r="B881" s="67">
        <v>879</v>
      </c>
      <c r="C881" s="67" t="s">
        <v>1201</v>
      </c>
      <c r="D881" s="67" t="s">
        <v>1615</v>
      </c>
      <c r="E881" s="67">
        <v>0</v>
      </c>
      <c r="F881" s="70">
        <v>0</v>
      </c>
      <c r="G881" s="67">
        <v>79512</v>
      </c>
      <c r="H881" s="70">
        <v>0.99900742546267796</v>
      </c>
      <c r="I881" s="69">
        <v>0</v>
      </c>
      <c r="J881" s="69">
        <v>0</v>
      </c>
      <c r="K881" s="69">
        <v>0</v>
      </c>
      <c r="L881" s="69">
        <v>0</v>
      </c>
      <c r="M881" s="69">
        <v>0</v>
      </c>
      <c r="N881" s="69">
        <v>0</v>
      </c>
      <c r="O881" s="69">
        <v>0</v>
      </c>
      <c r="P881" s="69">
        <v>0</v>
      </c>
      <c r="Q881" s="69">
        <v>0</v>
      </c>
      <c r="R881" s="69">
        <v>0</v>
      </c>
      <c r="S881" s="69">
        <v>0</v>
      </c>
      <c r="T881" s="69">
        <v>0</v>
      </c>
      <c r="U881" s="69">
        <v>14480.99</v>
      </c>
      <c r="V881" s="69">
        <v>1.48525976555138</v>
      </c>
      <c r="W881" s="69">
        <v>87.377588954816005</v>
      </c>
    </row>
    <row r="882" spans="2:23">
      <c r="B882" s="67">
        <v>880</v>
      </c>
      <c r="C882" s="67" t="s">
        <v>1202</v>
      </c>
      <c r="D882" s="67" t="s">
        <v>1615</v>
      </c>
      <c r="E882" s="67">
        <v>0</v>
      </c>
      <c r="F882" s="70">
        <v>0</v>
      </c>
      <c r="G882" s="67">
        <v>68672</v>
      </c>
      <c r="H882" s="70">
        <v>0.86281112186051201</v>
      </c>
      <c r="I882" s="69">
        <v>0</v>
      </c>
      <c r="J882" s="69">
        <v>0</v>
      </c>
      <c r="K882" s="69">
        <v>0</v>
      </c>
      <c r="L882" s="69">
        <v>0</v>
      </c>
      <c r="M882" s="69">
        <v>0</v>
      </c>
      <c r="N882" s="69">
        <v>0</v>
      </c>
      <c r="O882" s="69">
        <v>0</v>
      </c>
      <c r="P882" s="69">
        <v>0</v>
      </c>
      <c r="Q882" s="69">
        <v>21</v>
      </c>
      <c r="R882" s="69">
        <v>137.10499999999999</v>
      </c>
      <c r="S882" s="69">
        <v>1156.71</v>
      </c>
      <c r="T882" s="69">
        <v>3071.47</v>
      </c>
      <c r="U882" s="69">
        <v>36864.47</v>
      </c>
      <c r="V882" s="69">
        <v>107.164015906321</v>
      </c>
      <c r="W882" s="69">
        <v>856.27711384220697</v>
      </c>
    </row>
    <row r="883" spans="2:23">
      <c r="B883" s="67">
        <v>881</v>
      </c>
      <c r="C883" s="67" t="s">
        <v>1203</v>
      </c>
      <c r="D883" s="67" t="s">
        <v>1615</v>
      </c>
      <c r="E883" s="67">
        <v>0</v>
      </c>
      <c r="F883" s="70">
        <v>0</v>
      </c>
      <c r="G883" s="67">
        <v>67592</v>
      </c>
      <c r="H883" s="70">
        <v>0.849241748438894</v>
      </c>
      <c r="I883" s="69">
        <v>0</v>
      </c>
      <c r="J883" s="69">
        <v>0</v>
      </c>
      <c r="K883" s="69">
        <v>0</v>
      </c>
      <c r="L883" s="69">
        <v>0</v>
      </c>
      <c r="M883" s="69">
        <v>0</v>
      </c>
      <c r="N883" s="69">
        <v>0</v>
      </c>
      <c r="O883" s="69">
        <v>0</v>
      </c>
      <c r="P883" s="69">
        <v>0</v>
      </c>
      <c r="Q883" s="69">
        <v>23</v>
      </c>
      <c r="R883" s="69">
        <v>144.16499999999999</v>
      </c>
      <c r="S883" s="69">
        <v>1138.88599999999</v>
      </c>
      <c r="T883" s="69">
        <v>3028.9470000000001</v>
      </c>
      <c r="U883" s="69">
        <v>36833.300000000003</v>
      </c>
      <c r="V883" s="69">
        <v>106.42957520322599</v>
      </c>
      <c r="W883" s="69">
        <v>848.61552359588495</v>
      </c>
    </row>
    <row r="884" spans="2:23">
      <c r="B884" s="67">
        <v>882</v>
      </c>
      <c r="C884" s="67" t="s">
        <v>1204</v>
      </c>
      <c r="D884" s="67" t="s">
        <v>1615</v>
      </c>
      <c r="E884" s="67">
        <v>0</v>
      </c>
      <c r="F884" s="70">
        <v>0</v>
      </c>
      <c r="G884" s="67">
        <v>65752</v>
      </c>
      <c r="H884" s="70">
        <v>0.82612355668354498</v>
      </c>
      <c r="I884" s="69">
        <v>0</v>
      </c>
      <c r="J884" s="69">
        <v>0</v>
      </c>
      <c r="K884" s="69">
        <v>0</v>
      </c>
      <c r="L884" s="69">
        <v>0</v>
      </c>
      <c r="M884" s="69">
        <v>0</v>
      </c>
      <c r="N884" s="69">
        <v>0</v>
      </c>
      <c r="O884" s="69">
        <v>0</v>
      </c>
      <c r="P884" s="69">
        <v>0</v>
      </c>
      <c r="Q884" s="69">
        <v>27.17</v>
      </c>
      <c r="R884" s="69">
        <v>159.255</v>
      </c>
      <c r="S884" s="69">
        <v>1109.248</v>
      </c>
      <c r="T884" s="69">
        <v>2884.1370000000102</v>
      </c>
      <c r="U884" s="69">
        <v>36833.300000000003</v>
      </c>
      <c r="V884" s="69">
        <v>104.42912138307101</v>
      </c>
      <c r="W884" s="69">
        <v>829.84659396656502</v>
      </c>
    </row>
    <row r="885" spans="2:23">
      <c r="B885" s="67">
        <v>883</v>
      </c>
      <c r="C885" s="67" t="s">
        <v>1205</v>
      </c>
      <c r="D885" s="67" t="s">
        <v>1615</v>
      </c>
      <c r="E885" s="67">
        <v>0</v>
      </c>
      <c r="F885" s="70">
        <v>0</v>
      </c>
      <c r="G885" s="67">
        <v>63328</v>
      </c>
      <c r="H885" s="70">
        <v>0.79566785189280198</v>
      </c>
      <c r="I885" s="69">
        <v>0</v>
      </c>
      <c r="J885" s="69">
        <v>0</v>
      </c>
      <c r="K885" s="69">
        <v>0</v>
      </c>
      <c r="L885" s="69">
        <v>0</v>
      </c>
      <c r="M885" s="69">
        <v>0</v>
      </c>
      <c r="N885" s="69">
        <v>0</v>
      </c>
      <c r="O885" s="69">
        <v>0</v>
      </c>
      <c r="P885" s="69">
        <v>0</v>
      </c>
      <c r="Q885" s="69">
        <v>34.71</v>
      </c>
      <c r="R885" s="69">
        <v>181.83500000000001</v>
      </c>
      <c r="S885" s="69">
        <v>1087.5319999999899</v>
      </c>
      <c r="T885" s="69">
        <v>2762.3890000000001</v>
      </c>
      <c r="U885" s="69">
        <v>32895.040000000001</v>
      </c>
      <c r="V885" s="69">
        <v>101.734625020417</v>
      </c>
      <c r="W885" s="69">
        <v>788.14955345936801</v>
      </c>
    </row>
    <row r="886" spans="2:23">
      <c r="B886" s="67">
        <v>884</v>
      </c>
      <c r="C886" s="67" t="s">
        <v>1206</v>
      </c>
      <c r="D886" s="67" t="s">
        <v>1615</v>
      </c>
      <c r="E886" s="67">
        <v>0</v>
      </c>
      <c r="F886" s="70">
        <v>0</v>
      </c>
      <c r="G886" s="67">
        <v>62464</v>
      </c>
      <c r="H886" s="70">
        <v>0.78481235315550801</v>
      </c>
      <c r="I886" s="69">
        <v>0</v>
      </c>
      <c r="J886" s="69">
        <v>0</v>
      </c>
      <c r="K886" s="69">
        <v>0</v>
      </c>
      <c r="L886" s="69">
        <v>0</v>
      </c>
      <c r="M886" s="69">
        <v>0</v>
      </c>
      <c r="N886" s="69">
        <v>0</v>
      </c>
      <c r="O886" s="69">
        <v>0</v>
      </c>
      <c r="P886" s="69">
        <v>0</v>
      </c>
      <c r="Q886" s="69">
        <v>36.54</v>
      </c>
      <c r="R886" s="69">
        <v>186.595</v>
      </c>
      <c r="S886" s="69">
        <v>1077.1659999999899</v>
      </c>
      <c r="T886" s="69">
        <v>2673.1170000000402</v>
      </c>
      <c r="U886" s="69">
        <v>31567.07</v>
      </c>
      <c r="V886" s="69">
        <v>100.759277807792</v>
      </c>
      <c r="W886" s="69">
        <v>773.94293761192102</v>
      </c>
    </row>
    <row r="887" spans="2:23">
      <c r="B887" s="67">
        <v>885</v>
      </c>
      <c r="C887" s="67" t="s">
        <v>1207</v>
      </c>
      <c r="D887" s="67" t="s">
        <v>1615</v>
      </c>
      <c r="E887" s="67">
        <v>0</v>
      </c>
      <c r="F887" s="70">
        <v>0</v>
      </c>
      <c r="G887" s="67">
        <v>79542</v>
      </c>
      <c r="H887" s="70">
        <v>0.99938435250216695</v>
      </c>
      <c r="I887" s="69">
        <v>0</v>
      </c>
      <c r="J887" s="69">
        <v>0</v>
      </c>
      <c r="K887" s="69">
        <v>0</v>
      </c>
      <c r="L887" s="69">
        <v>0</v>
      </c>
      <c r="M887" s="69">
        <v>0</v>
      </c>
      <c r="N887" s="69">
        <v>0</v>
      </c>
      <c r="O887" s="69">
        <v>0</v>
      </c>
      <c r="P887" s="69">
        <v>0</v>
      </c>
      <c r="Q887" s="69">
        <v>0</v>
      </c>
      <c r="R887" s="69">
        <v>0</v>
      </c>
      <c r="S887" s="69">
        <v>0</v>
      </c>
      <c r="T887" s="69">
        <v>0</v>
      </c>
      <c r="U887" s="69">
        <v>30630.11</v>
      </c>
      <c r="V887" s="69">
        <v>4.0796319935671104</v>
      </c>
      <c r="W887" s="69">
        <v>225.20920448024</v>
      </c>
    </row>
    <row r="888" spans="2:23">
      <c r="B888" s="67">
        <v>886</v>
      </c>
      <c r="C888" s="67" t="s">
        <v>1208</v>
      </c>
      <c r="D888" s="67" t="s">
        <v>1615</v>
      </c>
      <c r="E888" s="67">
        <v>0</v>
      </c>
      <c r="F888" s="70">
        <v>0</v>
      </c>
      <c r="G888" s="67">
        <v>79541</v>
      </c>
      <c r="H888" s="70">
        <v>0.99937178826751805</v>
      </c>
      <c r="I888" s="69">
        <v>0</v>
      </c>
      <c r="J888" s="69">
        <v>0</v>
      </c>
      <c r="K888" s="69">
        <v>0</v>
      </c>
      <c r="L888" s="69">
        <v>0</v>
      </c>
      <c r="M888" s="69">
        <v>0</v>
      </c>
      <c r="N888" s="69">
        <v>0</v>
      </c>
      <c r="O888" s="69">
        <v>0</v>
      </c>
      <c r="P888" s="69">
        <v>0</v>
      </c>
      <c r="Q888" s="69">
        <v>0</v>
      </c>
      <c r="R888" s="69">
        <v>0</v>
      </c>
      <c r="S888" s="69">
        <v>0</v>
      </c>
      <c r="T888" s="69">
        <v>0</v>
      </c>
      <c r="U888" s="69">
        <v>30205.919999999998</v>
      </c>
      <c r="V888" s="69">
        <v>3.96232476033722</v>
      </c>
      <c r="W888" s="69">
        <v>220.94361102008901</v>
      </c>
    </row>
    <row r="889" spans="2:23">
      <c r="B889" s="67">
        <v>887</v>
      </c>
      <c r="C889" s="67" t="s">
        <v>1209</v>
      </c>
      <c r="D889" s="67" t="s">
        <v>1615</v>
      </c>
      <c r="E889" s="67">
        <v>0</v>
      </c>
      <c r="F889" s="70">
        <v>0</v>
      </c>
      <c r="G889" s="67">
        <v>79540</v>
      </c>
      <c r="H889" s="70">
        <v>0.99935922403286803</v>
      </c>
      <c r="I889" s="69">
        <v>0</v>
      </c>
      <c r="J889" s="69">
        <v>0</v>
      </c>
      <c r="K889" s="69">
        <v>0</v>
      </c>
      <c r="L889" s="69">
        <v>0</v>
      </c>
      <c r="M889" s="69">
        <v>0</v>
      </c>
      <c r="N889" s="69">
        <v>0</v>
      </c>
      <c r="O889" s="69">
        <v>0</v>
      </c>
      <c r="P889" s="69">
        <v>0</v>
      </c>
      <c r="Q889" s="69">
        <v>0</v>
      </c>
      <c r="R889" s="69">
        <v>0</v>
      </c>
      <c r="S889" s="69">
        <v>0</v>
      </c>
      <c r="T889" s="69">
        <v>0</v>
      </c>
      <c r="U889" s="69">
        <v>29384.02</v>
      </c>
      <c r="V889" s="69">
        <v>3.7982077119272302</v>
      </c>
      <c r="W889" s="69">
        <v>213.849231826422</v>
      </c>
    </row>
    <row r="890" spans="2:23">
      <c r="B890" s="67">
        <v>888</v>
      </c>
      <c r="C890" s="67" t="s">
        <v>1210</v>
      </c>
      <c r="D890" s="67" t="s">
        <v>1615</v>
      </c>
      <c r="E890" s="67">
        <v>0</v>
      </c>
      <c r="F890" s="70">
        <v>0</v>
      </c>
      <c r="G890" s="67">
        <v>79539</v>
      </c>
      <c r="H890" s="70">
        <v>0.99934665979821802</v>
      </c>
      <c r="I890" s="69">
        <v>0</v>
      </c>
      <c r="J890" s="69">
        <v>0</v>
      </c>
      <c r="K890" s="69">
        <v>0</v>
      </c>
      <c r="L890" s="69">
        <v>0</v>
      </c>
      <c r="M890" s="69">
        <v>0</v>
      </c>
      <c r="N890" s="69">
        <v>0</v>
      </c>
      <c r="O890" s="69">
        <v>0</v>
      </c>
      <c r="P890" s="69">
        <v>0</v>
      </c>
      <c r="Q890" s="69">
        <v>0</v>
      </c>
      <c r="R890" s="69">
        <v>0</v>
      </c>
      <c r="S890" s="69">
        <v>0</v>
      </c>
      <c r="T890" s="69">
        <v>0</v>
      </c>
      <c r="U890" s="69">
        <v>28682.71</v>
      </c>
      <c r="V890" s="69">
        <v>3.6056237514291798</v>
      </c>
      <c r="W890" s="69">
        <v>204.558401447107</v>
      </c>
    </row>
    <row r="891" spans="2:23">
      <c r="B891" s="67">
        <v>889</v>
      </c>
      <c r="C891" s="67" t="s">
        <v>1211</v>
      </c>
      <c r="D891" s="67" t="s">
        <v>1615</v>
      </c>
      <c r="E891" s="67">
        <v>0</v>
      </c>
      <c r="F891" s="70">
        <v>0</v>
      </c>
      <c r="G891" s="67">
        <v>79536</v>
      </c>
      <c r="H891" s="70">
        <v>0.99930896709426897</v>
      </c>
      <c r="I891" s="69">
        <v>0</v>
      </c>
      <c r="J891" s="69">
        <v>0</v>
      </c>
      <c r="K891" s="69">
        <v>0</v>
      </c>
      <c r="L891" s="69">
        <v>0</v>
      </c>
      <c r="M891" s="69">
        <v>0</v>
      </c>
      <c r="N891" s="69">
        <v>0</v>
      </c>
      <c r="O891" s="69">
        <v>0</v>
      </c>
      <c r="P891" s="69">
        <v>0</v>
      </c>
      <c r="Q891" s="69">
        <v>0</v>
      </c>
      <c r="R891" s="69">
        <v>0</v>
      </c>
      <c r="S891" s="69">
        <v>0</v>
      </c>
      <c r="T891" s="69">
        <v>0</v>
      </c>
      <c r="U891" s="69">
        <v>23830.98</v>
      </c>
      <c r="V891" s="69">
        <v>3.5232825319445702</v>
      </c>
      <c r="W891" s="69">
        <v>195.18948591285201</v>
      </c>
    </row>
    <row r="892" spans="2:23">
      <c r="B892" s="67">
        <v>890</v>
      </c>
      <c r="C892" s="67" t="s">
        <v>1212</v>
      </c>
      <c r="D892" s="67" t="s">
        <v>1615</v>
      </c>
      <c r="E892" s="67">
        <v>0</v>
      </c>
      <c r="F892" s="70">
        <v>0</v>
      </c>
      <c r="G892" s="67">
        <v>76857</v>
      </c>
      <c r="H892" s="70">
        <v>0.96564938246786702</v>
      </c>
      <c r="I892" s="69">
        <v>0</v>
      </c>
      <c r="J892" s="69">
        <v>0</v>
      </c>
      <c r="K892" s="69">
        <v>0</v>
      </c>
      <c r="L892" s="69">
        <v>0</v>
      </c>
      <c r="M892" s="69">
        <v>0</v>
      </c>
      <c r="N892" s="69">
        <v>0</v>
      </c>
      <c r="O892" s="69">
        <v>0</v>
      </c>
      <c r="P892" s="69">
        <v>0</v>
      </c>
      <c r="Q892" s="69">
        <v>0</v>
      </c>
      <c r="R892" s="69">
        <v>0</v>
      </c>
      <c r="S892" s="69">
        <v>924.43199999999501</v>
      </c>
      <c r="T892" s="69">
        <v>2507.2170000000101</v>
      </c>
      <c r="U892" s="69">
        <v>39588.43</v>
      </c>
      <c r="V892" s="69">
        <v>80.945195687954694</v>
      </c>
      <c r="W892" s="69">
        <v>735.28135723510002</v>
      </c>
    </row>
    <row r="893" spans="2:23">
      <c r="B893" s="67">
        <v>891</v>
      </c>
      <c r="C893" s="67" t="s">
        <v>1213</v>
      </c>
      <c r="D893" s="67" t="s">
        <v>1615</v>
      </c>
      <c r="E893" s="67">
        <v>0</v>
      </c>
      <c r="F893" s="70">
        <v>0</v>
      </c>
      <c r="G893" s="67">
        <v>76789</v>
      </c>
      <c r="H893" s="70">
        <v>0.96479501451169103</v>
      </c>
      <c r="I893" s="69">
        <v>0</v>
      </c>
      <c r="J893" s="69">
        <v>0</v>
      </c>
      <c r="K893" s="69">
        <v>0</v>
      </c>
      <c r="L893" s="69">
        <v>0</v>
      </c>
      <c r="M893" s="69">
        <v>0</v>
      </c>
      <c r="N893" s="69">
        <v>0</v>
      </c>
      <c r="O893" s="69">
        <v>0</v>
      </c>
      <c r="P893" s="69">
        <v>0</v>
      </c>
      <c r="Q893" s="69">
        <v>0</v>
      </c>
      <c r="R893" s="69">
        <v>0</v>
      </c>
      <c r="S893" s="69">
        <v>914.65999999998701</v>
      </c>
      <c r="T893" s="69">
        <v>2477.89500000002</v>
      </c>
      <c r="U893" s="69">
        <v>39588.43</v>
      </c>
      <c r="V893" s="69">
        <v>78.686684675403001</v>
      </c>
      <c r="W893" s="69">
        <v>704.65602649451796</v>
      </c>
    </row>
    <row r="894" spans="2:23">
      <c r="B894" s="67">
        <v>892</v>
      </c>
      <c r="C894" s="67" t="s">
        <v>1214</v>
      </c>
      <c r="D894" s="67" t="s">
        <v>1615</v>
      </c>
      <c r="E894" s="67">
        <v>0</v>
      </c>
      <c r="F894" s="70">
        <v>0</v>
      </c>
      <c r="G894" s="67">
        <v>76621</v>
      </c>
      <c r="H894" s="70">
        <v>0.96268422309055002</v>
      </c>
      <c r="I894" s="69">
        <v>0</v>
      </c>
      <c r="J894" s="69">
        <v>0</v>
      </c>
      <c r="K894" s="69">
        <v>0</v>
      </c>
      <c r="L894" s="69">
        <v>0</v>
      </c>
      <c r="M894" s="69">
        <v>0</v>
      </c>
      <c r="N894" s="69">
        <v>0</v>
      </c>
      <c r="O894" s="69">
        <v>0</v>
      </c>
      <c r="P894" s="69">
        <v>0</v>
      </c>
      <c r="Q894" s="69">
        <v>0</v>
      </c>
      <c r="R894" s="69">
        <v>0</v>
      </c>
      <c r="S894" s="69">
        <v>895.10599999999897</v>
      </c>
      <c r="T894" s="69">
        <v>2354.87700000002</v>
      </c>
      <c r="U894" s="69">
        <v>26392.29</v>
      </c>
      <c r="V894" s="69">
        <v>75.021216720483494</v>
      </c>
      <c r="W894" s="69">
        <v>654.73308843534801</v>
      </c>
    </row>
    <row r="895" spans="2:23">
      <c r="B895" s="67">
        <v>893</v>
      </c>
      <c r="C895" s="67" t="s">
        <v>1215</v>
      </c>
      <c r="D895" s="67" t="s">
        <v>1615</v>
      </c>
      <c r="E895" s="67">
        <v>0</v>
      </c>
      <c r="F895" s="70">
        <v>0</v>
      </c>
      <c r="G895" s="67">
        <v>76482</v>
      </c>
      <c r="H895" s="70">
        <v>0.96093779447424998</v>
      </c>
      <c r="I895" s="69">
        <v>0</v>
      </c>
      <c r="J895" s="69">
        <v>0</v>
      </c>
      <c r="K895" s="69">
        <v>0</v>
      </c>
      <c r="L895" s="69">
        <v>0</v>
      </c>
      <c r="M895" s="69">
        <v>0</v>
      </c>
      <c r="N895" s="69">
        <v>0</v>
      </c>
      <c r="O895" s="69">
        <v>0</v>
      </c>
      <c r="P895" s="69">
        <v>0</v>
      </c>
      <c r="Q895" s="69">
        <v>0</v>
      </c>
      <c r="R895" s="69">
        <v>0</v>
      </c>
      <c r="S895" s="69">
        <v>820.50599999999997</v>
      </c>
      <c r="T895" s="69">
        <v>2139.7049999999999</v>
      </c>
      <c r="U895" s="69">
        <v>25050.52</v>
      </c>
      <c r="V895" s="69">
        <v>69.258761794675294</v>
      </c>
      <c r="W895" s="69">
        <v>601.39093945850504</v>
      </c>
    </row>
    <row r="896" spans="2:23">
      <c r="B896" s="67">
        <v>894</v>
      </c>
      <c r="C896" s="67" t="s">
        <v>1216</v>
      </c>
      <c r="D896" s="67" t="s">
        <v>1615</v>
      </c>
      <c r="E896" s="67">
        <v>0</v>
      </c>
      <c r="F896" s="70">
        <v>0</v>
      </c>
      <c r="G896" s="67">
        <v>76481</v>
      </c>
      <c r="H896" s="70">
        <v>0.96092523023959997</v>
      </c>
      <c r="I896" s="69">
        <v>0</v>
      </c>
      <c r="J896" s="69">
        <v>0</v>
      </c>
      <c r="K896" s="69">
        <v>0</v>
      </c>
      <c r="L896" s="69">
        <v>0</v>
      </c>
      <c r="M896" s="69">
        <v>0</v>
      </c>
      <c r="N896" s="69">
        <v>0</v>
      </c>
      <c r="O896" s="69">
        <v>0</v>
      </c>
      <c r="P896" s="69">
        <v>0</v>
      </c>
      <c r="Q896" s="69">
        <v>0</v>
      </c>
      <c r="R896" s="69">
        <v>0</v>
      </c>
      <c r="S896" s="69">
        <v>773.73399999999594</v>
      </c>
      <c r="T896" s="69">
        <v>2039.9190000000101</v>
      </c>
      <c r="U896" s="69">
        <v>25050.52</v>
      </c>
      <c r="V896" s="69">
        <v>65.858696209370393</v>
      </c>
      <c r="W896" s="69">
        <v>577.07656780356103</v>
      </c>
    </row>
    <row r="897" spans="2:23">
      <c r="B897" s="67">
        <v>895</v>
      </c>
      <c r="C897" s="67" t="s">
        <v>1217</v>
      </c>
      <c r="D897" s="67" t="s">
        <v>1615</v>
      </c>
      <c r="E897" s="67">
        <v>0</v>
      </c>
      <c r="F897" s="70">
        <v>0</v>
      </c>
      <c r="G897" s="67">
        <v>67174</v>
      </c>
      <c r="H897" s="70">
        <v>0.84398989835534199</v>
      </c>
      <c r="I897" s="69">
        <v>0</v>
      </c>
      <c r="J897" s="69">
        <v>0</v>
      </c>
      <c r="K897" s="69">
        <v>0</v>
      </c>
      <c r="L897" s="69">
        <v>0</v>
      </c>
      <c r="M897" s="69">
        <v>0</v>
      </c>
      <c r="N897" s="69">
        <v>0</v>
      </c>
      <c r="O897" s="69">
        <v>0</v>
      </c>
      <c r="P897" s="69">
        <v>0</v>
      </c>
      <c r="Q897" s="69">
        <v>21</v>
      </c>
      <c r="R897" s="69">
        <v>180</v>
      </c>
      <c r="S897" s="69">
        <v>543</v>
      </c>
      <c r="T897" s="69">
        <v>894.10000000000605</v>
      </c>
      <c r="U897" s="69">
        <v>6662</v>
      </c>
      <c r="V897" s="69">
        <v>39.724516591071897</v>
      </c>
      <c r="W897" s="69">
        <v>227.78977496250599</v>
      </c>
    </row>
    <row r="898" spans="2:23">
      <c r="B898" s="67">
        <v>896</v>
      </c>
      <c r="C898" s="67" t="s">
        <v>1218</v>
      </c>
      <c r="D898" s="67" t="s">
        <v>1615</v>
      </c>
      <c r="E898" s="67">
        <v>0</v>
      </c>
      <c r="F898" s="70">
        <v>0</v>
      </c>
      <c r="G898" s="67">
        <v>64514</v>
      </c>
      <c r="H898" s="70">
        <v>0.81056903418728199</v>
      </c>
      <c r="I898" s="69">
        <v>0</v>
      </c>
      <c r="J898" s="69">
        <v>0</v>
      </c>
      <c r="K898" s="69">
        <v>0</v>
      </c>
      <c r="L898" s="69">
        <v>0</v>
      </c>
      <c r="M898" s="69">
        <v>0</v>
      </c>
      <c r="N898" s="69">
        <v>0</v>
      </c>
      <c r="O898" s="69">
        <v>0</v>
      </c>
      <c r="P898" s="69">
        <v>0</v>
      </c>
      <c r="Q898" s="69">
        <v>38</v>
      </c>
      <c r="R898" s="69">
        <v>180</v>
      </c>
      <c r="S898" s="69">
        <v>560</v>
      </c>
      <c r="T898" s="69">
        <v>917</v>
      </c>
      <c r="U898" s="69">
        <v>6662</v>
      </c>
      <c r="V898" s="69">
        <v>43.654571496777301</v>
      </c>
      <c r="W898" s="69">
        <v>233.19443303845799</v>
      </c>
    </row>
    <row r="899" spans="2:23">
      <c r="B899" s="67">
        <v>897</v>
      </c>
      <c r="C899" s="67" t="s">
        <v>1219</v>
      </c>
      <c r="D899" s="67" t="s">
        <v>1615</v>
      </c>
      <c r="E899" s="67">
        <v>0</v>
      </c>
      <c r="F899" s="70">
        <v>0</v>
      </c>
      <c r="G899" s="67">
        <v>60329</v>
      </c>
      <c r="H899" s="70">
        <v>0.75798771217851302</v>
      </c>
      <c r="I899" s="69">
        <v>0</v>
      </c>
      <c r="J899" s="69">
        <v>0</v>
      </c>
      <c r="K899" s="69">
        <v>0</v>
      </c>
      <c r="L899" s="69">
        <v>0</v>
      </c>
      <c r="M899" s="69">
        <v>0</v>
      </c>
      <c r="N899" s="69">
        <v>0</v>
      </c>
      <c r="O899" s="69">
        <v>0</v>
      </c>
      <c r="P899" s="69">
        <v>0</v>
      </c>
      <c r="Q899" s="69">
        <v>90</v>
      </c>
      <c r="R899" s="69">
        <v>316</v>
      </c>
      <c r="S899" s="69">
        <v>594</v>
      </c>
      <c r="T899" s="69">
        <v>972.10000000000605</v>
      </c>
      <c r="U899" s="69">
        <v>6662</v>
      </c>
      <c r="V899" s="69">
        <v>50.303564473370102</v>
      </c>
      <c r="W899" s="69">
        <v>239.52761460381399</v>
      </c>
    </row>
    <row r="900" spans="2:23">
      <c r="B900" s="67">
        <v>898</v>
      </c>
      <c r="C900" s="67" t="s">
        <v>1220</v>
      </c>
      <c r="D900" s="67" t="s">
        <v>1615</v>
      </c>
      <c r="E900" s="67">
        <v>0</v>
      </c>
      <c r="F900" s="70">
        <v>0</v>
      </c>
      <c r="G900" s="67">
        <v>52454</v>
      </c>
      <c r="H900" s="70">
        <v>0.65904436431254798</v>
      </c>
      <c r="I900" s="69">
        <v>0</v>
      </c>
      <c r="J900" s="69">
        <v>0</v>
      </c>
      <c r="K900" s="69">
        <v>0</v>
      </c>
      <c r="L900" s="69">
        <v>0</v>
      </c>
      <c r="M900" s="69">
        <v>0</v>
      </c>
      <c r="N900" s="69">
        <v>0</v>
      </c>
      <c r="O900" s="69">
        <v>0</v>
      </c>
      <c r="P900" s="69">
        <v>16</v>
      </c>
      <c r="Q900" s="69">
        <v>180</v>
      </c>
      <c r="R900" s="69">
        <v>360</v>
      </c>
      <c r="S900" s="69">
        <v>670.19999999999698</v>
      </c>
      <c r="T900" s="69">
        <v>1080</v>
      </c>
      <c r="U900" s="69">
        <v>99999</v>
      </c>
      <c r="V900" s="69">
        <v>68.227224183638896</v>
      </c>
      <c r="W900" s="69">
        <v>563.19531958874404</v>
      </c>
    </row>
    <row r="901" spans="2:23">
      <c r="B901" s="67">
        <v>899</v>
      </c>
      <c r="C901" s="67" t="s">
        <v>1221</v>
      </c>
      <c r="D901" s="67" t="s">
        <v>1615</v>
      </c>
      <c r="E901" s="67">
        <v>0</v>
      </c>
      <c r="F901" s="70">
        <v>0</v>
      </c>
      <c r="G901" s="67">
        <v>48575</v>
      </c>
      <c r="H901" s="70">
        <v>0.61030769810657004</v>
      </c>
      <c r="I901" s="69">
        <v>0</v>
      </c>
      <c r="J901" s="69">
        <v>0</v>
      </c>
      <c r="K901" s="69">
        <v>0</v>
      </c>
      <c r="L901" s="69">
        <v>0</v>
      </c>
      <c r="M901" s="69">
        <v>0</v>
      </c>
      <c r="N901" s="69">
        <v>0</v>
      </c>
      <c r="O901" s="69">
        <v>0</v>
      </c>
      <c r="P901" s="69">
        <v>30</v>
      </c>
      <c r="Q901" s="69">
        <v>180</v>
      </c>
      <c r="R901" s="69">
        <v>360</v>
      </c>
      <c r="S901" s="69">
        <v>731</v>
      </c>
      <c r="T901" s="69">
        <v>1151</v>
      </c>
      <c r="U901" s="69">
        <v>99999</v>
      </c>
      <c r="V901" s="69">
        <v>76.656518953147994</v>
      </c>
      <c r="W901" s="69">
        <v>571.91406608092598</v>
      </c>
    </row>
    <row r="902" spans="2:23">
      <c r="B902" s="67">
        <v>900</v>
      </c>
      <c r="C902" s="67" t="s">
        <v>1222</v>
      </c>
      <c r="D902" s="67" t="s">
        <v>1615</v>
      </c>
      <c r="E902" s="67">
        <v>0</v>
      </c>
      <c r="F902" s="70">
        <v>0</v>
      </c>
      <c r="G902" s="67">
        <v>56142</v>
      </c>
      <c r="H902" s="70">
        <v>0.70538126170044302</v>
      </c>
      <c r="I902" s="69">
        <v>0</v>
      </c>
      <c r="J902" s="69">
        <v>0</v>
      </c>
      <c r="K902" s="69">
        <v>0</v>
      </c>
      <c r="L902" s="69">
        <v>0</v>
      </c>
      <c r="M902" s="69">
        <v>0</v>
      </c>
      <c r="N902" s="69">
        <v>0</v>
      </c>
      <c r="O902" s="69">
        <v>0</v>
      </c>
      <c r="P902" s="69">
        <v>16</v>
      </c>
      <c r="Q902" s="69">
        <v>487</v>
      </c>
      <c r="R902" s="69">
        <v>1333.5</v>
      </c>
      <c r="S902" s="69">
        <v>2798</v>
      </c>
      <c r="T902" s="69">
        <v>3563.1000000000099</v>
      </c>
      <c r="U902" s="69">
        <v>13444</v>
      </c>
      <c r="V902" s="69">
        <v>204.89740045985101</v>
      </c>
      <c r="W902" s="69">
        <v>696.51132603283895</v>
      </c>
    </row>
    <row r="903" spans="2:23">
      <c r="B903" s="67">
        <v>901</v>
      </c>
      <c r="C903" s="67" t="s">
        <v>1223</v>
      </c>
      <c r="D903" s="67" t="s">
        <v>1615</v>
      </c>
      <c r="E903" s="67">
        <v>0</v>
      </c>
      <c r="F903" s="70">
        <v>0</v>
      </c>
      <c r="G903" s="67">
        <v>53103</v>
      </c>
      <c r="H903" s="70">
        <v>0.66719855260016803</v>
      </c>
      <c r="I903" s="69">
        <v>0</v>
      </c>
      <c r="J903" s="69">
        <v>0</v>
      </c>
      <c r="K903" s="69">
        <v>0</v>
      </c>
      <c r="L903" s="69">
        <v>0</v>
      </c>
      <c r="M903" s="69">
        <v>0</v>
      </c>
      <c r="N903" s="69">
        <v>0</v>
      </c>
      <c r="O903" s="69">
        <v>0</v>
      </c>
      <c r="P903" s="69">
        <v>22</v>
      </c>
      <c r="Q903" s="69">
        <v>498</v>
      </c>
      <c r="R903" s="69">
        <v>1334</v>
      </c>
      <c r="S903" s="69">
        <v>2798</v>
      </c>
      <c r="T903" s="69">
        <v>3563.1000000000099</v>
      </c>
      <c r="U903" s="69">
        <v>13444</v>
      </c>
      <c r="V903" s="69">
        <v>207.475732180774</v>
      </c>
      <c r="W903" s="69">
        <v>696.32315059351401</v>
      </c>
    </row>
    <row r="904" spans="2:23">
      <c r="B904" s="67">
        <v>902</v>
      </c>
      <c r="C904" s="67" t="s">
        <v>1224</v>
      </c>
      <c r="D904" s="67" t="s">
        <v>1615</v>
      </c>
      <c r="E904" s="67">
        <v>0</v>
      </c>
      <c r="F904" s="70">
        <v>0</v>
      </c>
      <c r="G904" s="67">
        <v>49394</v>
      </c>
      <c r="H904" s="70">
        <v>0.62059780628463002</v>
      </c>
      <c r="I904" s="69">
        <v>0</v>
      </c>
      <c r="J904" s="69">
        <v>0</v>
      </c>
      <c r="K904" s="69">
        <v>0</v>
      </c>
      <c r="L904" s="69">
        <v>0</v>
      </c>
      <c r="M904" s="69">
        <v>0</v>
      </c>
      <c r="N904" s="69">
        <v>0</v>
      </c>
      <c r="O904" s="69">
        <v>0</v>
      </c>
      <c r="P904" s="69">
        <v>31</v>
      </c>
      <c r="Q904" s="69">
        <v>511</v>
      </c>
      <c r="R904" s="69">
        <v>1340</v>
      </c>
      <c r="S904" s="69">
        <v>2801.2</v>
      </c>
      <c r="T904" s="69">
        <v>3564.1000000000099</v>
      </c>
      <c r="U904" s="69">
        <v>13444</v>
      </c>
      <c r="V904" s="69">
        <v>211.10683368722599</v>
      </c>
      <c r="W904" s="69">
        <v>696.41651386323394</v>
      </c>
    </row>
    <row r="905" spans="2:23">
      <c r="B905" s="67">
        <v>903</v>
      </c>
      <c r="C905" s="67" t="s">
        <v>1225</v>
      </c>
      <c r="D905" s="67" t="s">
        <v>1615</v>
      </c>
      <c r="E905" s="67">
        <v>0</v>
      </c>
      <c r="F905" s="70">
        <v>0</v>
      </c>
      <c r="G905" s="67">
        <v>44624</v>
      </c>
      <c r="H905" s="70">
        <v>0.56066640700581705</v>
      </c>
      <c r="I905" s="69">
        <v>0</v>
      </c>
      <c r="J905" s="69">
        <v>0</v>
      </c>
      <c r="K905" s="69">
        <v>0</v>
      </c>
      <c r="L905" s="69">
        <v>0</v>
      </c>
      <c r="M905" s="69">
        <v>0</v>
      </c>
      <c r="N905" s="69">
        <v>0</v>
      </c>
      <c r="O905" s="69">
        <v>0</v>
      </c>
      <c r="P905" s="69">
        <v>43</v>
      </c>
      <c r="Q905" s="69">
        <v>533</v>
      </c>
      <c r="R905" s="69">
        <v>1355</v>
      </c>
      <c r="S905" s="69">
        <v>2804</v>
      </c>
      <c r="T905" s="69">
        <v>3571</v>
      </c>
      <c r="U905" s="69">
        <v>13444</v>
      </c>
      <c r="V905" s="69">
        <v>215.968890955007</v>
      </c>
      <c r="W905" s="69">
        <v>697.51760518000299</v>
      </c>
    </row>
    <row r="906" spans="2:23">
      <c r="B906" s="67">
        <v>904</v>
      </c>
      <c r="C906" s="67" t="s">
        <v>1226</v>
      </c>
      <c r="D906" s="67" t="s">
        <v>1615</v>
      </c>
      <c r="E906" s="67">
        <v>0</v>
      </c>
      <c r="F906" s="70">
        <v>0</v>
      </c>
      <c r="G906" s="67">
        <v>42509</v>
      </c>
      <c r="H906" s="70">
        <v>0.53409305072181501</v>
      </c>
      <c r="I906" s="69">
        <v>0</v>
      </c>
      <c r="J906" s="69">
        <v>0</v>
      </c>
      <c r="K906" s="69">
        <v>0</v>
      </c>
      <c r="L906" s="69">
        <v>0</v>
      </c>
      <c r="M906" s="69">
        <v>0</v>
      </c>
      <c r="N906" s="69">
        <v>0</v>
      </c>
      <c r="O906" s="69">
        <v>0</v>
      </c>
      <c r="P906" s="69">
        <v>47</v>
      </c>
      <c r="Q906" s="69">
        <v>544</v>
      </c>
      <c r="R906" s="69">
        <v>1359.5</v>
      </c>
      <c r="S906" s="69">
        <v>2804.7999999999902</v>
      </c>
      <c r="T906" s="69">
        <v>3571</v>
      </c>
      <c r="U906" s="69">
        <v>13444</v>
      </c>
      <c r="V906" s="69">
        <v>219.02341973338699</v>
      </c>
      <c r="W906" s="69">
        <v>697.96419692041297</v>
      </c>
    </row>
    <row r="907" spans="2:23">
      <c r="B907" s="67">
        <v>905</v>
      </c>
      <c r="C907" s="67" t="s">
        <v>1227</v>
      </c>
      <c r="D907" s="67" t="s">
        <v>1615</v>
      </c>
      <c r="E907" s="67">
        <v>0</v>
      </c>
      <c r="F907" s="70">
        <v>0</v>
      </c>
      <c r="G907" s="67">
        <v>74914</v>
      </c>
      <c r="H907" s="70">
        <v>0.94123707454360395</v>
      </c>
      <c r="I907" s="69">
        <v>0</v>
      </c>
      <c r="J907" s="69">
        <v>0</v>
      </c>
      <c r="K907" s="69">
        <v>0</v>
      </c>
      <c r="L907" s="69">
        <v>0</v>
      </c>
      <c r="M907" s="69">
        <v>0</v>
      </c>
      <c r="N907" s="69">
        <v>0</v>
      </c>
      <c r="O907" s="69">
        <v>0</v>
      </c>
      <c r="P907" s="69">
        <v>0</v>
      </c>
      <c r="Q907" s="69">
        <v>0</v>
      </c>
      <c r="R907" s="69">
        <v>90</v>
      </c>
      <c r="S907" s="69">
        <v>720</v>
      </c>
      <c r="T907" s="69">
        <v>845</v>
      </c>
      <c r="U907" s="69">
        <v>5110</v>
      </c>
      <c r="V907" s="69">
        <v>33.767410888165699</v>
      </c>
      <c r="W907" s="69">
        <v>222.701080670831</v>
      </c>
    </row>
    <row r="908" spans="2:23">
      <c r="B908" s="67">
        <v>906</v>
      </c>
      <c r="C908" s="67" t="s">
        <v>1228</v>
      </c>
      <c r="D908" s="67" t="s">
        <v>1615</v>
      </c>
      <c r="E908" s="67">
        <v>0</v>
      </c>
      <c r="F908" s="70">
        <v>0</v>
      </c>
      <c r="G908" s="67">
        <v>74256</v>
      </c>
      <c r="H908" s="70">
        <v>0.93296980814413699</v>
      </c>
      <c r="I908" s="69">
        <v>0</v>
      </c>
      <c r="J908" s="69">
        <v>0</v>
      </c>
      <c r="K908" s="69">
        <v>0</v>
      </c>
      <c r="L908" s="69">
        <v>0</v>
      </c>
      <c r="M908" s="69">
        <v>0</v>
      </c>
      <c r="N908" s="69">
        <v>0</v>
      </c>
      <c r="O908" s="69">
        <v>0</v>
      </c>
      <c r="P908" s="69">
        <v>0</v>
      </c>
      <c r="Q908" s="69">
        <v>0</v>
      </c>
      <c r="R908" s="69">
        <v>90</v>
      </c>
      <c r="S908" s="69">
        <v>720</v>
      </c>
      <c r="T908" s="69">
        <v>853.20000000001198</v>
      </c>
      <c r="U908" s="69">
        <v>5110</v>
      </c>
      <c r="V908" s="69">
        <v>36.037491676194499</v>
      </c>
      <c r="W908" s="69">
        <v>225.934096715972</v>
      </c>
    </row>
    <row r="909" spans="2:23">
      <c r="B909" s="67">
        <v>907</v>
      </c>
      <c r="C909" s="67" t="s">
        <v>1229</v>
      </c>
      <c r="D909" s="67" t="s">
        <v>1615</v>
      </c>
      <c r="E909" s="67">
        <v>0</v>
      </c>
      <c r="F909" s="70">
        <v>0</v>
      </c>
      <c r="G909" s="67">
        <v>73294</v>
      </c>
      <c r="H909" s="70">
        <v>0.92088301441117704</v>
      </c>
      <c r="I909" s="69">
        <v>0</v>
      </c>
      <c r="J909" s="69">
        <v>0</v>
      </c>
      <c r="K909" s="69">
        <v>0</v>
      </c>
      <c r="L909" s="69">
        <v>0</v>
      </c>
      <c r="M909" s="69">
        <v>0</v>
      </c>
      <c r="N909" s="69">
        <v>0</v>
      </c>
      <c r="O909" s="69">
        <v>0</v>
      </c>
      <c r="P909" s="69">
        <v>0</v>
      </c>
      <c r="Q909" s="69">
        <v>0</v>
      </c>
      <c r="R909" s="69">
        <v>180</v>
      </c>
      <c r="S909" s="69">
        <v>720</v>
      </c>
      <c r="T909" s="69">
        <v>912</v>
      </c>
      <c r="U909" s="69">
        <v>5110</v>
      </c>
      <c r="V909" s="69">
        <v>40.737332110414499</v>
      </c>
      <c r="W909" s="69">
        <v>238.61210511821699</v>
      </c>
    </row>
    <row r="910" spans="2:23">
      <c r="B910" s="67">
        <v>908</v>
      </c>
      <c r="C910" s="67" t="s">
        <v>1230</v>
      </c>
      <c r="D910" s="67" t="s">
        <v>1615</v>
      </c>
      <c r="E910" s="67">
        <v>0</v>
      </c>
      <c r="F910" s="70">
        <v>0</v>
      </c>
      <c r="G910" s="67">
        <v>71842</v>
      </c>
      <c r="H910" s="70">
        <v>0.90263974569989103</v>
      </c>
      <c r="I910" s="69">
        <v>0</v>
      </c>
      <c r="J910" s="69">
        <v>0</v>
      </c>
      <c r="K910" s="69">
        <v>0</v>
      </c>
      <c r="L910" s="69">
        <v>0</v>
      </c>
      <c r="M910" s="69">
        <v>0</v>
      </c>
      <c r="N910" s="69">
        <v>0</v>
      </c>
      <c r="O910" s="69">
        <v>0</v>
      </c>
      <c r="P910" s="69">
        <v>0</v>
      </c>
      <c r="Q910" s="69">
        <v>0</v>
      </c>
      <c r="R910" s="69">
        <v>180</v>
      </c>
      <c r="S910" s="69">
        <v>720</v>
      </c>
      <c r="T910" s="69">
        <v>979.20000000001198</v>
      </c>
      <c r="U910" s="69">
        <v>5110</v>
      </c>
      <c r="V910" s="69">
        <v>47.1157919865311</v>
      </c>
      <c r="W910" s="69">
        <v>253.44873668885199</v>
      </c>
    </row>
    <row r="911" spans="2:23">
      <c r="B911" s="67">
        <v>909</v>
      </c>
      <c r="C911" s="67" t="s">
        <v>1231</v>
      </c>
      <c r="D911" s="67" t="s">
        <v>1615</v>
      </c>
      <c r="E911" s="67">
        <v>0</v>
      </c>
      <c r="F911" s="70">
        <v>0</v>
      </c>
      <c r="G911" s="67">
        <v>71469</v>
      </c>
      <c r="H911" s="70">
        <v>0.89795328617557302</v>
      </c>
      <c r="I911" s="69">
        <v>0</v>
      </c>
      <c r="J911" s="69">
        <v>0</v>
      </c>
      <c r="K911" s="69">
        <v>0</v>
      </c>
      <c r="L911" s="69">
        <v>0</v>
      </c>
      <c r="M911" s="69">
        <v>0</v>
      </c>
      <c r="N911" s="69">
        <v>0</v>
      </c>
      <c r="O911" s="69">
        <v>0</v>
      </c>
      <c r="P911" s="69">
        <v>0</v>
      </c>
      <c r="Q911" s="69">
        <v>30</v>
      </c>
      <c r="R911" s="69">
        <v>180</v>
      </c>
      <c r="S911" s="69">
        <v>720</v>
      </c>
      <c r="T911" s="69">
        <v>1011.10000000001</v>
      </c>
      <c r="U911" s="69">
        <v>5110</v>
      </c>
      <c r="V911" s="69">
        <v>48.881670038069601</v>
      </c>
      <c r="W911" s="69">
        <v>257.84001823611601</v>
      </c>
    </row>
    <row r="912" spans="2:23">
      <c r="B912" s="67">
        <v>910</v>
      </c>
      <c r="C912" s="67" t="s">
        <v>1232</v>
      </c>
      <c r="D912" s="67" t="s">
        <v>1615</v>
      </c>
      <c r="E912" s="67">
        <v>0</v>
      </c>
      <c r="F912" s="70">
        <v>0</v>
      </c>
      <c r="G912" s="67">
        <v>67411</v>
      </c>
      <c r="H912" s="70">
        <v>0.84696762196730802</v>
      </c>
      <c r="I912" s="69">
        <v>0</v>
      </c>
      <c r="J912" s="69">
        <v>0</v>
      </c>
      <c r="K912" s="69">
        <v>0</v>
      </c>
      <c r="L912" s="69">
        <v>0</v>
      </c>
      <c r="M912" s="69">
        <v>0</v>
      </c>
      <c r="N912" s="69">
        <v>0</v>
      </c>
      <c r="O912" s="69">
        <v>0</v>
      </c>
      <c r="P912" s="69">
        <v>0</v>
      </c>
      <c r="Q912" s="69">
        <v>360</v>
      </c>
      <c r="R912" s="69">
        <v>847</v>
      </c>
      <c r="S912" s="69">
        <v>2245.5999999999899</v>
      </c>
      <c r="T912" s="69">
        <v>3262</v>
      </c>
      <c r="U912" s="69">
        <v>11352</v>
      </c>
      <c r="V912" s="69">
        <v>152.426279353193</v>
      </c>
      <c r="W912" s="69">
        <v>585.49060658409996</v>
      </c>
    </row>
    <row r="913" spans="2:23">
      <c r="B913" s="67">
        <v>911</v>
      </c>
      <c r="C913" s="67" t="s">
        <v>1233</v>
      </c>
      <c r="D913" s="67" t="s">
        <v>1615</v>
      </c>
      <c r="E913" s="67">
        <v>0</v>
      </c>
      <c r="F913" s="70">
        <v>0</v>
      </c>
      <c r="G913" s="67">
        <v>66306</v>
      </c>
      <c r="H913" s="70">
        <v>0.83308414267944897</v>
      </c>
      <c r="I913" s="69">
        <v>0</v>
      </c>
      <c r="J913" s="69">
        <v>0</v>
      </c>
      <c r="K913" s="69">
        <v>0</v>
      </c>
      <c r="L913" s="69">
        <v>0</v>
      </c>
      <c r="M913" s="69">
        <v>0</v>
      </c>
      <c r="N913" s="69">
        <v>0</v>
      </c>
      <c r="O913" s="69">
        <v>0</v>
      </c>
      <c r="P913" s="69">
        <v>0</v>
      </c>
      <c r="Q913" s="69">
        <v>360</v>
      </c>
      <c r="R913" s="69">
        <v>879</v>
      </c>
      <c r="S913" s="69">
        <v>2283</v>
      </c>
      <c r="T913" s="69">
        <v>3288.4000000000201</v>
      </c>
      <c r="U913" s="69">
        <v>11352</v>
      </c>
      <c r="V913" s="69">
        <v>158.449523187295</v>
      </c>
      <c r="W913" s="69">
        <v>591.81672179993996</v>
      </c>
    </row>
    <row r="914" spans="2:23">
      <c r="B914" s="67">
        <v>912</v>
      </c>
      <c r="C914" s="67" t="s">
        <v>1234</v>
      </c>
      <c r="D914" s="67" t="s">
        <v>1615</v>
      </c>
      <c r="E914" s="67">
        <v>0</v>
      </c>
      <c r="F914" s="70">
        <v>0</v>
      </c>
      <c r="G914" s="67">
        <v>64414</v>
      </c>
      <c r="H914" s="70">
        <v>0.80931261072231797</v>
      </c>
      <c r="I914" s="69">
        <v>0</v>
      </c>
      <c r="J914" s="69">
        <v>0</v>
      </c>
      <c r="K914" s="69">
        <v>0</v>
      </c>
      <c r="L914" s="69">
        <v>0</v>
      </c>
      <c r="M914" s="69">
        <v>0</v>
      </c>
      <c r="N914" s="69">
        <v>0</v>
      </c>
      <c r="O914" s="69">
        <v>0</v>
      </c>
      <c r="P914" s="69">
        <v>0</v>
      </c>
      <c r="Q914" s="69">
        <v>360</v>
      </c>
      <c r="R914" s="69">
        <v>962.5</v>
      </c>
      <c r="S914" s="69">
        <v>2373.1999999999998</v>
      </c>
      <c r="T914" s="69">
        <v>3346</v>
      </c>
      <c r="U914" s="69">
        <v>11352</v>
      </c>
      <c r="V914" s="69">
        <v>171.91696297319999</v>
      </c>
      <c r="W914" s="69">
        <v>607.49622323226504</v>
      </c>
    </row>
    <row r="915" spans="2:23">
      <c r="B915" s="67">
        <v>913</v>
      </c>
      <c r="C915" s="67" t="s">
        <v>1235</v>
      </c>
      <c r="D915" s="67" t="s">
        <v>1615</v>
      </c>
      <c r="E915" s="67">
        <v>0</v>
      </c>
      <c r="F915" s="70">
        <v>0</v>
      </c>
      <c r="G915" s="67">
        <v>62008</v>
      </c>
      <c r="H915" s="70">
        <v>0.77908306215526901</v>
      </c>
      <c r="I915" s="69">
        <v>0</v>
      </c>
      <c r="J915" s="69">
        <v>0</v>
      </c>
      <c r="K915" s="69">
        <v>0</v>
      </c>
      <c r="L915" s="69">
        <v>0</v>
      </c>
      <c r="M915" s="69">
        <v>0</v>
      </c>
      <c r="N915" s="69">
        <v>0</v>
      </c>
      <c r="O915" s="69">
        <v>0</v>
      </c>
      <c r="P915" s="69">
        <v>0</v>
      </c>
      <c r="Q915" s="69">
        <v>360</v>
      </c>
      <c r="R915" s="69">
        <v>1087.5</v>
      </c>
      <c r="S915" s="69">
        <v>2481.1999999999998</v>
      </c>
      <c r="T915" s="69">
        <v>3417.50000000003</v>
      </c>
      <c r="U915" s="69">
        <v>43829</v>
      </c>
      <c r="V915" s="69">
        <v>195.783292080763</v>
      </c>
      <c r="W915" s="69">
        <v>825.25651015547101</v>
      </c>
    </row>
    <row r="916" spans="2:23">
      <c r="B916" s="67">
        <v>914</v>
      </c>
      <c r="C916" s="67" t="s">
        <v>1236</v>
      </c>
      <c r="D916" s="67" t="s">
        <v>1615</v>
      </c>
      <c r="E916" s="67">
        <v>0</v>
      </c>
      <c r="F916" s="70">
        <v>0</v>
      </c>
      <c r="G916" s="67">
        <v>61148</v>
      </c>
      <c r="H916" s="70">
        <v>0.76827782035657299</v>
      </c>
      <c r="I916" s="69">
        <v>0</v>
      </c>
      <c r="J916" s="69">
        <v>0</v>
      </c>
      <c r="K916" s="69">
        <v>0</v>
      </c>
      <c r="L916" s="69">
        <v>0</v>
      </c>
      <c r="M916" s="69">
        <v>0</v>
      </c>
      <c r="N916" s="69">
        <v>0</v>
      </c>
      <c r="O916" s="69">
        <v>0</v>
      </c>
      <c r="P916" s="69">
        <v>0</v>
      </c>
      <c r="Q916" s="69">
        <v>360</v>
      </c>
      <c r="R916" s="69">
        <v>1151.5</v>
      </c>
      <c r="S916" s="69">
        <v>2525</v>
      </c>
      <c r="T916" s="69">
        <v>3471</v>
      </c>
      <c r="U916" s="69">
        <v>43829</v>
      </c>
      <c r="V916" s="69">
        <v>219.38648842205799</v>
      </c>
      <c r="W916" s="69">
        <v>1223.8475081312499</v>
      </c>
    </row>
    <row r="917" spans="2:23">
      <c r="B917" s="67">
        <v>915</v>
      </c>
      <c r="C917" s="67" t="s">
        <v>1237</v>
      </c>
      <c r="D917" s="67" t="s">
        <v>1615</v>
      </c>
      <c r="E917" s="67">
        <v>0</v>
      </c>
      <c r="F917" s="70">
        <v>0</v>
      </c>
      <c r="G917" s="67">
        <v>41723</v>
      </c>
      <c r="H917" s="70">
        <v>0.52421756228719296</v>
      </c>
      <c r="I917" s="69">
        <v>0</v>
      </c>
      <c r="J917" s="69">
        <v>0</v>
      </c>
      <c r="K917" s="69">
        <v>0</v>
      </c>
      <c r="L917" s="69">
        <v>0</v>
      </c>
      <c r="M917" s="69">
        <v>0</v>
      </c>
      <c r="N917" s="69">
        <v>0</v>
      </c>
      <c r="O917" s="69">
        <v>0</v>
      </c>
      <c r="P917" s="69">
        <v>1</v>
      </c>
      <c r="Q917" s="69">
        <v>2</v>
      </c>
      <c r="R917" s="69">
        <v>3</v>
      </c>
      <c r="S917" s="69">
        <v>3</v>
      </c>
      <c r="T917" s="69">
        <v>4</v>
      </c>
      <c r="U917" s="69">
        <v>32</v>
      </c>
      <c r="V917" s="69">
        <v>0.76614190046613295</v>
      </c>
      <c r="W917" s="69">
        <v>0.98530603536757899</v>
      </c>
    </row>
    <row r="918" spans="2:23">
      <c r="B918" s="67">
        <v>916</v>
      </c>
      <c r="C918" s="67" t="s">
        <v>1238</v>
      </c>
      <c r="D918" s="67" t="s">
        <v>1615</v>
      </c>
      <c r="E918" s="67">
        <v>0</v>
      </c>
      <c r="F918" s="70">
        <v>0</v>
      </c>
      <c r="G918" s="67">
        <v>504</v>
      </c>
      <c r="H918" s="70">
        <v>6.3323742634217401E-3</v>
      </c>
      <c r="I918" s="69">
        <v>-26</v>
      </c>
      <c r="J918" s="69">
        <v>0</v>
      </c>
      <c r="K918" s="69">
        <v>4</v>
      </c>
      <c r="L918" s="69">
        <v>14</v>
      </c>
      <c r="M918" s="69">
        <v>22</v>
      </c>
      <c r="N918" s="69">
        <v>41</v>
      </c>
      <c r="O918" s="69">
        <v>80</v>
      </c>
      <c r="P918" s="69">
        <v>144</v>
      </c>
      <c r="Q918" s="69">
        <v>238</v>
      </c>
      <c r="R918" s="69">
        <v>272</v>
      </c>
      <c r="S918" s="69">
        <v>362</v>
      </c>
      <c r="T918" s="69">
        <v>423</v>
      </c>
      <c r="U918" s="69">
        <v>1472</v>
      </c>
      <c r="V918" s="69">
        <v>106.306856302848</v>
      </c>
      <c r="W918" s="69">
        <v>95.7269290138142</v>
      </c>
    </row>
    <row r="919" spans="2:23">
      <c r="B919" s="67">
        <v>917</v>
      </c>
      <c r="C919" s="67" t="s">
        <v>1239</v>
      </c>
      <c r="D919" s="67" t="s">
        <v>1615</v>
      </c>
      <c r="E919" s="67">
        <v>0</v>
      </c>
      <c r="F919" s="70">
        <v>0</v>
      </c>
      <c r="G919" s="67">
        <v>32938</v>
      </c>
      <c r="H919" s="70">
        <v>0.41384076089005001</v>
      </c>
      <c r="I919" s="69">
        <v>0</v>
      </c>
      <c r="J919" s="69">
        <v>0</v>
      </c>
      <c r="K919" s="69">
        <v>0</v>
      </c>
      <c r="L919" s="69">
        <v>0</v>
      </c>
      <c r="M919" s="69">
        <v>0</v>
      </c>
      <c r="N919" s="69">
        <v>0</v>
      </c>
      <c r="O919" s="69">
        <v>3</v>
      </c>
      <c r="P919" s="69">
        <v>15</v>
      </c>
      <c r="Q919" s="69">
        <v>29</v>
      </c>
      <c r="R919" s="69">
        <v>56</v>
      </c>
      <c r="S919" s="69">
        <v>105</v>
      </c>
      <c r="T919" s="69">
        <v>124</v>
      </c>
      <c r="U919" s="69">
        <v>209</v>
      </c>
      <c r="V919" s="69">
        <v>12.350818559887401</v>
      </c>
      <c r="W919" s="69">
        <v>23.950534956262999</v>
      </c>
    </row>
    <row r="920" spans="2:23">
      <c r="B920" s="67">
        <v>918</v>
      </c>
      <c r="C920" s="67" t="s">
        <v>1240</v>
      </c>
      <c r="D920" s="67" t="s">
        <v>1615</v>
      </c>
      <c r="E920" s="67">
        <v>0</v>
      </c>
      <c r="F920" s="70">
        <v>0</v>
      </c>
      <c r="G920" s="67">
        <v>442</v>
      </c>
      <c r="H920" s="70">
        <v>5.5533917151436704E-3</v>
      </c>
      <c r="I920" s="69">
        <v>0</v>
      </c>
      <c r="J920" s="69">
        <v>135.54</v>
      </c>
      <c r="K920" s="69">
        <v>274.92</v>
      </c>
      <c r="L920" s="69">
        <v>398.29500000000002</v>
      </c>
      <c r="M920" s="69">
        <v>452.75</v>
      </c>
      <c r="N920" s="69">
        <v>714</v>
      </c>
      <c r="O920" s="69">
        <v>1290</v>
      </c>
      <c r="P920" s="69">
        <v>2365</v>
      </c>
      <c r="Q920" s="69">
        <v>4135</v>
      </c>
      <c r="R920" s="69">
        <v>6026.3</v>
      </c>
      <c r="S920" s="69">
        <v>8333</v>
      </c>
      <c r="T920" s="69">
        <v>11069.405000000101</v>
      </c>
      <c r="U920" s="69">
        <v>1218555</v>
      </c>
      <c r="V920" s="69">
        <v>2109.58766518827</v>
      </c>
      <c r="W920" s="69">
        <v>7057.5060124369502</v>
      </c>
    </row>
    <row r="921" spans="2:23">
      <c r="B921" s="67">
        <v>919</v>
      </c>
      <c r="C921" s="67" t="s">
        <v>1241</v>
      </c>
      <c r="D921" s="67" t="s">
        <v>1615</v>
      </c>
      <c r="E921" s="67">
        <v>3912</v>
      </c>
      <c r="F921" s="70">
        <v>4.9151285949416403E-2</v>
      </c>
      <c r="G921" s="67">
        <v>9511</v>
      </c>
      <c r="H921" s="70">
        <v>0.119498435752786</v>
      </c>
      <c r="I921" s="69">
        <v>-102</v>
      </c>
      <c r="J921" s="69">
        <v>0</v>
      </c>
      <c r="K921" s="69">
        <v>0</v>
      </c>
      <c r="L921" s="69">
        <v>0</v>
      </c>
      <c r="M921" s="69">
        <v>0</v>
      </c>
      <c r="N921" s="69">
        <v>154.16499999999999</v>
      </c>
      <c r="O921" s="69">
        <v>330.76</v>
      </c>
      <c r="P921" s="69">
        <v>738.59500000000003</v>
      </c>
      <c r="Q921" s="69">
        <v>1518.28</v>
      </c>
      <c r="R921" s="69">
        <v>2278.6019999999999</v>
      </c>
      <c r="S921" s="69">
        <v>3590.7644</v>
      </c>
      <c r="T921" s="69">
        <v>4990.5479999999998</v>
      </c>
      <c r="U921" s="69">
        <v>180835.24</v>
      </c>
      <c r="V921" s="69">
        <v>667.74799415954203</v>
      </c>
      <c r="W921" s="69">
        <v>1661.6612539096</v>
      </c>
    </row>
    <row r="922" spans="2:23">
      <c r="B922" s="67">
        <v>920</v>
      </c>
      <c r="C922" s="67" t="s">
        <v>1242</v>
      </c>
      <c r="D922" s="67" t="s">
        <v>1615</v>
      </c>
      <c r="E922" s="67">
        <v>0</v>
      </c>
      <c r="F922" s="70">
        <v>0</v>
      </c>
      <c r="G922" s="67">
        <v>69309</v>
      </c>
      <c r="H922" s="70">
        <v>0.87081453933233699</v>
      </c>
      <c r="I922" s="69">
        <v>0</v>
      </c>
      <c r="J922" s="69">
        <v>0</v>
      </c>
      <c r="K922" s="69">
        <v>0</v>
      </c>
      <c r="L922" s="69">
        <v>0</v>
      </c>
      <c r="M922" s="69">
        <v>0</v>
      </c>
      <c r="N922" s="69">
        <v>0</v>
      </c>
      <c r="O922" s="69">
        <v>0</v>
      </c>
      <c r="P922" s="69">
        <v>0</v>
      </c>
      <c r="Q922" s="69">
        <v>1</v>
      </c>
      <c r="R922" s="69">
        <v>3</v>
      </c>
      <c r="S922" s="69">
        <v>5</v>
      </c>
      <c r="T922" s="69">
        <v>6</v>
      </c>
      <c r="U922" s="69">
        <v>10</v>
      </c>
      <c r="V922" s="69">
        <v>0.35314294329760898</v>
      </c>
      <c r="W922" s="69">
        <v>1.10715732964706</v>
      </c>
    </row>
    <row r="923" spans="2:23">
      <c r="B923" s="67">
        <v>921</v>
      </c>
      <c r="C923" s="67" t="s">
        <v>1243</v>
      </c>
      <c r="D923" s="67" t="s">
        <v>1615</v>
      </c>
      <c r="E923" s="67">
        <v>0</v>
      </c>
      <c r="F923" s="70">
        <v>0</v>
      </c>
      <c r="G923" s="67">
        <v>30936</v>
      </c>
      <c r="H923" s="70">
        <v>0.38868716312145801</v>
      </c>
      <c r="I923" s="69">
        <v>0</v>
      </c>
      <c r="J923" s="69">
        <v>0</v>
      </c>
      <c r="K923" s="69">
        <v>0</v>
      </c>
      <c r="L923" s="69">
        <v>0</v>
      </c>
      <c r="M923" s="69">
        <v>0</v>
      </c>
      <c r="N923" s="69">
        <v>0</v>
      </c>
      <c r="O923" s="69">
        <v>4.03</v>
      </c>
      <c r="P923" s="69">
        <v>28.105</v>
      </c>
      <c r="Q923" s="69">
        <v>425.52</v>
      </c>
      <c r="R923" s="69">
        <v>1455.96</v>
      </c>
      <c r="S923" s="69">
        <v>4836.2239999999802</v>
      </c>
      <c r="T923" s="69">
        <v>9236.2730000000993</v>
      </c>
      <c r="U923" s="69">
        <v>97991.66</v>
      </c>
      <c r="V923" s="69">
        <v>435.85470455202199</v>
      </c>
      <c r="W923" s="69">
        <v>2885.4221400654501</v>
      </c>
    </row>
    <row r="924" spans="2:23">
      <c r="B924" s="67">
        <v>922</v>
      </c>
      <c r="C924" s="67" t="s">
        <v>1244</v>
      </c>
      <c r="D924" s="67" t="s">
        <v>1615</v>
      </c>
      <c r="E924" s="67">
        <v>0</v>
      </c>
      <c r="F924" s="70">
        <v>0</v>
      </c>
      <c r="G924" s="67">
        <v>0</v>
      </c>
      <c r="H924" s="70">
        <v>0</v>
      </c>
      <c r="I924" s="69">
        <v>1</v>
      </c>
      <c r="J924" s="69">
        <v>1</v>
      </c>
      <c r="K924" s="69">
        <v>1</v>
      </c>
      <c r="L924" s="69">
        <v>1</v>
      </c>
      <c r="M924" s="69">
        <v>1</v>
      </c>
      <c r="N924" s="69">
        <v>1</v>
      </c>
      <c r="O924" s="69">
        <v>1</v>
      </c>
      <c r="P924" s="69">
        <v>1</v>
      </c>
      <c r="Q924" s="69">
        <v>1</v>
      </c>
      <c r="R924" s="69">
        <v>1</v>
      </c>
      <c r="S924" s="69">
        <v>1</v>
      </c>
      <c r="T924" s="69">
        <v>1</v>
      </c>
      <c r="U924" s="69">
        <v>1</v>
      </c>
      <c r="V924" s="69">
        <v>1</v>
      </c>
      <c r="W924" s="69">
        <v>0</v>
      </c>
    </row>
    <row r="925" spans="2:23">
      <c r="B925" s="67">
        <v>923</v>
      </c>
      <c r="C925" s="67" t="s">
        <v>1245</v>
      </c>
      <c r="D925" s="67" t="s">
        <v>1615</v>
      </c>
      <c r="E925" s="67">
        <v>0</v>
      </c>
      <c r="F925" s="70">
        <v>0</v>
      </c>
      <c r="G925" s="67">
        <v>48360</v>
      </c>
      <c r="H925" s="70">
        <v>0.60760638765689601</v>
      </c>
      <c r="I925" s="69">
        <v>0</v>
      </c>
      <c r="J925" s="69">
        <v>0</v>
      </c>
      <c r="K925" s="69">
        <v>0</v>
      </c>
      <c r="L925" s="69">
        <v>0</v>
      </c>
      <c r="M925" s="69">
        <v>0</v>
      </c>
      <c r="N925" s="69">
        <v>0</v>
      </c>
      <c r="O925" s="69">
        <v>0</v>
      </c>
      <c r="P925" s="69">
        <v>4</v>
      </c>
      <c r="Q925" s="69">
        <v>6</v>
      </c>
      <c r="R925" s="69">
        <v>8</v>
      </c>
      <c r="S925" s="69">
        <v>12</v>
      </c>
      <c r="T925" s="69">
        <v>16</v>
      </c>
      <c r="U925" s="69">
        <v>628</v>
      </c>
      <c r="V925" s="69">
        <v>2.3011395760827198</v>
      </c>
      <c r="W925" s="69">
        <v>5.5828771465821303</v>
      </c>
    </row>
    <row r="926" spans="2:23">
      <c r="B926" s="67">
        <v>924</v>
      </c>
      <c r="C926" s="67" t="s">
        <v>1246</v>
      </c>
      <c r="D926" s="67" t="s">
        <v>1615</v>
      </c>
      <c r="E926" s="67">
        <v>0</v>
      </c>
      <c r="F926" s="70">
        <v>0</v>
      </c>
      <c r="G926" s="67">
        <v>48360</v>
      </c>
      <c r="H926" s="70">
        <v>0.60760638765689601</v>
      </c>
      <c r="I926" s="69">
        <v>0</v>
      </c>
      <c r="J926" s="69">
        <v>0</v>
      </c>
      <c r="K926" s="69">
        <v>0</v>
      </c>
      <c r="L926" s="69">
        <v>0</v>
      </c>
      <c r="M926" s="69">
        <v>0</v>
      </c>
      <c r="N926" s="69">
        <v>0</v>
      </c>
      <c r="O926" s="69">
        <v>0</v>
      </c>
      <c r="P926" s="69">
        <v>3</v>
      </c>
      <c r="Q926" s="69">
        <v>6</v>
      </c>
      <c r="R926" s="69">
        <v>6</v>
      </c>
      <c r="S926" s="69">
        <v>9</v>
      </c>
      <c r="T926" s="69">
        <v>12</v>
      </c>
      <c r="U926" s="69">
        <v>471</v>
      </c>
      <c r="V926" s="69">
        <v>1.78632006131347</v>
      </c>
      <c r="W926" s="69">
        <v>4.2605182663039001</v>
      </c>
    </row>
    <row r="927" spans="2:23">
      <c r="B927" s="67">
        <v>925</v>
      </c>
      <c r="C927" s="67" t="s">
        <v>1247</v>
      </c>
      <c r="D927" s="67" t="s">
        <v>1615</v>
      </c>
      <c r="E927" s="67">
        <v>0</v>
      </c>
      <c r="F927" s="70">
        <v>0</v>
      </c>
      <c r="G927" s="67">
        <v>74714</v>
      </c>
      <c r="H927" s="70">
        <v>0.93872422761367502</v>
      </c>
      <c r="I927" s="69">
        <v>0</v>
      </c>
      <c r="J927" s="69">
        <v>0</v>
      </c>
      <c r="K927" s="69">
        <v>0</v>
      </c>
      <c r="L927" s="69">
        <v>0</v>
      </c>
      <c r="M927" s="69">
        <v>0</v>
      </c>
      <c r="N927" s="69">
        <v>0</v>
      </c>
      <c r="O927" s="69">
        <v>0</v>
      </c>
      <c r="P927" s="69">
        <v>0</v>
      </c>
      <c r="Q927" s="69">
        <v>0</v>
      </c>
      <c r="R927" s="69">
        <v>2372.7199999999998</v>
      </c>
      <c r="S927" s="69">
        <v>6423.46</v>
      </c>
      <c r="T927" s="69">
        <v>9784.5930000000408</v>
      </c>
      <c r="U927" s="69">
        <v>233307.07</v>
      </c>
      <c r="V927" s="69">
        <v>422.82227488032601</v>
      </c>
      <c r="W927" s="69">
        <v>3072.4010063954802</v>
      </c>
    </row>
    <row r="928" spans="2:23">
      <c r="B928" s="67">
        <v>926</v>
      </c>
      <c r="C928" s="67" t="s">
        <v>1248</v>
      </c>
      <c r="D928" s="67" t="s">
        <v>1615</v>
      </c>
      <c r="E928" s="67">
        <v>0</v>
      </c>
      <c r="F928" s="70">
        <v>0</v>
      </c>
      <c r="G928" s="67">
        <v>2</v>
      </c>
      <c r="H928" s="70">
        <v>2.5128469299292601E-5</v>
      </c>
      <c r="I928" s="69">
        <v>0</v>
      </c>
      <c r="J928" s="69">
        <v>2676.2020000000002</v>
      </c>
      <c r="K928" s="69">
        <v>5631.2</v>
      </c>
      <c r="L928" s="69">
        <v>15605.81</v>
      </c>
      <c r="M928" s="69">
        <v>35598.879999999997</v>
      </c>
      <c r="N928" s="69">
        <v>120243.88</v>
      </c>
      <c r="O928" s="69">
        <v>349301.78</v>
      </c>
      <c r="P928" s="69">
        <v>878010.29</v>
      </c>
      <c r="Q928" s="69">
        <v>1870510.3</v>
      </c>
      <c r="R928" s="69">
        <v>2896243.47</v>
      </c>
      <c r="S928" s="69">
        <v>4537085.5119999899</v>
      </c>
      <c r="T928" s="69">
        <v>6068491.0960000101</v>
      </c>
      <c r="U928" s="69">
        <v>316251388.31999999</v>
      </c>
      <c r="V928" s="69">
        <v>787669.33765852905</v>
      </c>
      <c r="W928" s="69">
        <v>2189796.1290903199</v>
      </c>
    </row>
    <row r="929" spans="2:23">
      <c r="B929" s="67">
        <v>927</v>
      </c>
      <c r="C929" s="67" t="s">
        <v>1249</v>
      </c>
      <c r="D929" s="67" t="s">
        <v>1615</v>
      </c>
      <c r="E929" s="67">
        <v>0</v>
      </c>
      <c r="F929" s="70">
        <v>0</v>
      </c>
      <c r="G929" s="67">
        <v>1</v>
      </c>
      <c r="H929" s="70">
        <v>1.25642346496463E-5</v>
      </c>
      <c r="I929" s="69">
        <v>0</v>
      </c>
      <c r="J929" s="69">
        <v>3805.94</v>
      </c>
      <c r="K929" s="69">
        <v>7312</v>
      </c>
      <c r="L929" s="69">
        <v>20454</v>
      </c>
      <c r="M929" s="69">
        <v>45115.199999999997</v>
      </c>
      <c r="N929" s="69">
        <v>132637.35</v>
      </c>
      <c r="O929" s="69">
        <v>364107.74</v>
      </c>
      <c r="P929" s="69">
        <v>895518.28</v>
      </c>
      <c r="Q929" s="69">
        <v>1899509.74</v>
      </c>
      <c r="R929" s="69">
        <v>2926254.45</v>
      </c>
      <c r="S929" s="69">
        <v>4569002.8839999903</v>
      </c>
      <c r="T929" s="69">
        <v>6112485.2940000799</v>
      </c>
      <c r="U929" s="69">
        <v>316251388.31999999</v>
      </c>
      <c r="V929" s="69">
        <v>803903.480815168</v>
      </c>
      <c r="W929" s="69">
        <v>2194526.2351253899</v>
      </c>
    </row>
    <row r="930" spans="2:23">
      <c r="B930" s="67">
        <v>928</v>
      </c>
      <c r="C930" s="67" t="s">
        <v>1250</v>
      </c>
      <c r="D930" s="67" t="s">
        <v>1615</v>
      </c>
      <c r="E930" s="67">
        <v>0</v>
      </c>
      <c r="F930" s="70">
        <v>0</v>
      </c>
      <c r="G930" s="67">
        <v>41748</v>
      </c>
      <c r="H930" s="70">
        <v>0.52453166815343399</v>
      </c>
      <c r="I930" s="69">
        <v>0</v>
      </c>
      <c r="J930" s="69">
        <v>0</v>
      </c>
      <c r="K930" s="69">
        <v>0</v>
      </c>
      <c r="L930" s="69">
        <v>0</v>
      </c>
      <c r="M930" s="69">
        <v>0</v>
      </c>
      <c r="N930" s="69">
        <v>0</v>
      </c>
      <c r="O930" s="69">
        <v>0</v>
      </c>
      <c r="P930" s="69">
        <v>4023.645</v>
      </c>
      <c r="Q930" s="69">
        <v>15337.25</v>
      </c>
      <c r="R930" s="69">
        <v>29109.95</v>
      </c>
      <c r="S930" s="69">
        <v>55595.075999999899</v>
      </c>
      <c r="T930" s="69">
        <v>82411.9720000003</v>
      </c>
      <c r="U930" s="69">
        <v>767859.24</v>
      </c>
      <c r="V930" s="69">
        <v>5837.0699662022098</v>
      </c>
      <c r="W930" s="69">
        <v>17797.619316066401</v>
      </c>
    </row>
    <row r="931" spans="2:23">
      <c r="B931" s="67">
        <v>929</v>
      </c>
      <c r="C931" s="67" t="s">
        <v>1251</v>
      </c>
      <c r="D931" s="67" t="s">
        <v>1615</v>
      </c>
      <c r="E931" s="67">
        <v>0</v>
      </c>
      <c r="F931" s="70">
        <v>0</v>
      </c>
      <c r="G931" s="67">
        <v>47751</v>
      </c>
      <c r="H931" s="70">
        <v>0.59995476875526099</v>
      </c>
      <c r="I931" s="69">
        <v>0</v>
      </c>
      <c r="J931" s="69">
        <v>0</v>
      </c>
      <c r="K931" s="69">
        <v>0</v>
      </c>
      <c r="L931" s="69">
        <v>0</v>
      </c>
      <c r="M931" s="69">
        <v>0</v>
      </c>
      <c r="N931" s="69">
        <v>0</v>
      </c>
      <c r="O931" s="69">
        <v>0</v>
      </c>
      <c r="P931" s="69">
        <v>3352.55</v>
      </c>
      <c r="Q931" s="69">
        <v>14601.16</v>
      </c>
      <c r="R931" s="69">
        <v>28274.224999999999</v>
      </c>
      <c r="S931" s="69">
        <v>54760.203999999903</v>
      </c>
      <c r="T931" s="69">
        <v>81627.409000000102</v>
      </c>
      <c r="U931" s="69">
        <v>767859.24</v>
      </c>
      <c r="V931" s="69">
        <v>5523.67209822719</v>
      </c>
      <c r="W931" s="69">
        <v>17641.740108566199</v>
      </c>
    </row>
    <row r="932" spans="2:23">
      <c r="B932" s="67">
        <v>930</v>
      </c>
      <c r="C932" s="67" t="s">
        <v>1252</v>
      </c>
      <c r="D932" s="67" t="s">
        <v>1615</v>
      </c>
      <c r="E932" s="67">
        <v>0</v>
      </c>
      <c r="F932" s="70">
        <v>0</v>
      </c>
      <c r="G932" s="67">
        <v>1</v>
      </c>
      <c r="H932" s="70">
        <v>1.25642346496463E-5</v>
      </c>
      <c r="I932" s="69">
        <v>0</v>
      </c>
      <c r="J932" s="69">
        <v>563.42100000000005</v>
      </c>
      <c r="K932" s="69">
        <v>863.19799999999998</v>
      </c>
      <c r="L932" s="69">
        <v>1700</v>
      </c>
      <c r="M932" s="69">
        <v>3407.12</v>
      </c>
      <c r="N932" s="69">
        <v>9888.7999999999993</v>
      </c>
      <c r="O932" s="69">
        <v>26428.13</v>
      </c>
      <c r="P932" s="69">
        <v>64124.98</v>
      </c>
      <c r="Q932" s="69">
        <v>139653.15</v>
      </c>
      <c r="R932" s="69">
        <v>216618.61499999999</v>
      </c>
      <c r="S932" s="69">
        <v>337552.44400000002</v>
      </c>
      <c r="T932" s="69">
        <v>449547.21299999999</v>
      </c>
      <c r="U932" s="69">
        <v>41447635.450000003</v>
      </c>
      <c r="V932" s="69">
        <v>58983.952832983603</v>
      </c>
      <c r="W932" s="69">
        <v>211154.93949838099</v>
      </c>
    </row>
    <row r="933" spans="2:23">
      <c r="B933" s="67">
        <v>931</v>
      </c>
      <c r="C933" s="67" t="s">
        <v>1253</v>
      </c>
      <c r="D933" s="67" t="s">
        <v>1615</v>
      </c>
      <c r="E933" s="67">
        <v>0</v>
      </c>
      <c r="F933" s="70">
        <v>0</v>
      </c>
      <c r="G933" s="67">
        <v>2</v>
      </c>
      <c r="H933" s="70">
        <v>2.5128469299292601E-5</v>
      </c>
      <c r="I933" s="69">
        <v>0</v>
      </c>
      <c r="J933" s="69">
        <v>477.42700000000002</v>
      </c>
      <c r="K933" s="69">
        <v>720.57600000000002</v>
      </c>
      <c r="L933" s="69">
        <v>1430.36</v>
      </c>
      <c r="M933" s="69">
        <v>2890.52</v>
      </c>
      <c r="N933" s="69">
        <v>9208.4050000000007</v>
      </c>
      <c r="O933" s="69">
        <v>25382.14</v>
      </c>
      <c r="P933" s="69">
        <v>62756.144999999997</v>
      </c>
      <c r="Q933" s="69">
        <v>138045.48000000001</v>
      </c>
      <c r="R933" s="69">
        <v>214518.17</v>
      </c>
      <c r="S933" s="69">
        <v>334435.74400000001</v>
      </c>
      <c r="T933" s="69">
        <v>446407.10700000002</v>
      </c>
      <c r="U933" s="69">
        <v>41447635.450000003</v>
      </c>
      <c r="V933" s="69">
        <v>57899.849317762099</v>
      </c>
      <c r="W933" s="69">
        <v>210784.13528252699</v>
      </c>
    </row>
    <row r="934" spans="2:23">
      <c r="B934" s="67">
        <v>932</v>
      </c>
      <c r="C934" s="67" t="s">
        <v>1254</v>
      </c>
      <c r="D934" s="67" t="s">
        <v>1615</v>
      </c>
      <c r="E934" s="67">
        <v>0</v>
      </c>
      <c r="F934" s="70">
        <v>0</v>
      </c>
      <c r="G934" s="67">
        <v>1</v>
      </c>
      <c r="H934" s="70">
        <v>1.25642346496463E-5</v>
      </c>
      <c r="I934" s="69">
        <v>0</v>
      </c>
      <c r="J934" s="69">
        <v>600</v>
      </c>
      <c r="K934" s="69">
        <v>979.89400000000001</v>
      </c>
      <c r="L934" s="69">
        <v>1958.4749999999999</v>
      </c>
      <c r="M934" s="69">
        <v>4041.27</v>
      </c>
      <c r="N934" s="69">
        <v>11330.325000000001</v>
      </c>
      <c r="O934" s="69">
        <v>29583.02</v>
      </c>
      <c r="P934" s="69">
        <v>71114.384999999995</v>
      </c>
      <c r="Q934" s="69">
        <v>153025.12</v>
      </c>
      <c r="R934" s="69">
        <v>235776.78</v>
      </c>
      <c r="S934" s="69">
        <v>365328.80200000003</v>
      </c>
      <c r="T934" s="69">
        <v>491963.98600000102</v>
      </c>
      <c r="U934" s="69">
        <v>41497998.060000002</v>
      </c>
      <c r="V934" s="69">
        <v>64821.022799185797</v>
      </c>
      <c r="W934" s="69">
        <v>215658.44561924101</v>
      </c>
    </row>
    <row r="935" spans="2:23">
      <c r="B935" s="67">
        <v>933</v>
      </c>
      <c r="C935" s="67" t="s">
        <v>1255</v>
      </c>
      <c r="D935" s="67" t="s">
        <v>1615</v>
      </c>
      <c r="E935" s="67">
        <v>0</v>
      </c>
      <c r="F935" s="70">
        <v>0</v>
      </c>
      <c r="G935" s="67">
        <v>2</v>
      </c>
      <c r="H935" s="70">
        <v>2.5128469299292601E-5</v>
      </c>
      <c r="I935" s="69">
        <v>0</v>
      </c>
      <c r="J935" s="69">
        <v>500</v>
      </c>
      <c r="K935" s="69">
        <v>758.79399999999998</v>
      </c>
      <c r="L935" s="69">
        <v>1529.7349999999999</v>
      </c>
      <c r="M935" s="69">
        <v>3220.02</v>
      </c>
      <c r="N935" s="69">
        <v>10372.59</v>
      </c>
      <c r="O935" s="69">
        <v>28315.64</v>
      </c>
      <c r="P935" s="69">
        <v>69405.64</v>
      </c>
      <c r="Q935" s="69">
        <v>150881.65</v>
      </c>
      <c r="R935" s="69">
        <v>233169.61499999999</v>
      </c>
      <c r="S935" s="69">
        <v>361434.89399999997</v>
      </c>
      <c r="T935" s="69">
        <v>487067.45900000102</v>
      </c>
      <c r="U935" s="69">
        <v>41497998.060000002</v>
      </c>
      <c r="V935" s="69">
        <v>63423.521415989198</v>
      </c>
      <c r="W935" s="69">
        <v>215253.21195468301</v>
      </c>
    </row>
    <row r="936" spans="2:23">
      <c r="B936" s="67">
        <v>934</v>
      </c>
      <c r="C936" s="67" t="s">
        <v>1256</v>
      </c>
      <c r="D936" s="67" t="s">
        <v>1615</v>
      </c>
      <c r="E936" s="67">
        <v>0</v>
      </c>
      <c r="F936" s="70">
        <v>0</v>
      </c>
      <c r="G936" s="67">
        <v>40392</v>
      </c>
      <c r="H936" s="70">
        <v>0.50749456596851406</v>
      </c>
      <c r="I936" s="69">
        <v>0</v>
      </c>
      <c r="J936" s="69">
        <v>0</v>
      </c>
      <c r="K936" s="69">
        <v>0</v>
      </c>
      <c r="L936" s="69">
        <v>0</v>
      </c>
      <c r="M936" s="69">
        <v>0</v>
      </c>
      <c r="N936" s="69">
        <v>0</v>
      </c>
      <c r="O936" s="69">
        <v>0</v>
      </c>
      <c r="P936" s="69">
        <v>7903.8850000000002</v>
      </c>
      <c r="Q936" s="69">
        <v>29826.07</v>
      </c>
      <c r="R936" s="69">
        <v>56808.06</v>
      </c>
      <c r="S936" s="69">
        <v>107852.17600000001</v>
      </c>
      <c r="T936" s="69">
        <v>160580.198</v>
      </c>
      <c r="U936" s="69">
        <v>1527511.08</v>
      </c>
      <c r="V936" s="69">
        <v>11418.9061876343</v>
      </c>
      <c r="W936" s="69">
        <v>34923.413958691599</v>
      </c>
    </row>
    <row r="937" spans="2:23">
      <c r="B937" s="67">
        <v>935</v>
      </c>
      <c r="C937" s="67" t="s">
        <v>1257</v>
      </c>
      <c r="D937" s="67" t="s">
        <v>1615</v>
      </c>
      <c r="E937" s="67">
        <v>0</v>
      </c>
      <c r="F937" s="70">
        <v>0</v>
      </c>
      <c r="G937" s="67">
        <v>47264</v>
      </c>
      <c r="H937" s="70">
        <v>0.59383598648088398</v>
      </c>
      <c r="I937" s="69">
        <v>0</v>
      </c>
      <c r="J937" s="69">
        <v>0</v>
      </c>
      <c r="K937" s="69">
        <v>0</v>
      </c>
      <c r="L937" s="69">
        <v>0</v>
      </c>
      <c r="M937" s="69">
        <v>0</v>
      </c>
      <c r="N937" s="69">
        <v>0</v>
      </c>
      <c r="O937" s="69">
        <v>0</v>
      </c>
      <c r="P937" s="69">
        <v>6610.3649999999998</v>
      </c>
      <c r="Q937" s="69">
        <v>28308.42</v>
      </c>
      <c r="R937" s="69">
        <v>55310.514999999999</v>
      </c>
      <c r="S937" s="69">
        <v>106538.804</v>
      </c>
      <c r="T937" s="69">
        <v>158920.44500000001</v>
      </c>
      <c r="U937" s="69">
        <v>1527511.08</v>
      </c>
      <c r="V937" s="69">
        <v>10788.098430727099</v>
      </c>
      <c r="W937" s="69">
        <v>34623.252652489398</v>
      </c>
    </row>
    <row r="938" spans="2:23">
      <c r="B938" s="67">
        <v>936</v>
      </c>
      <c r="C938" s="67" t="s">
        <v>1258</v>
      </c>
      <c r="D938" s="67" t="s">
        <v>1615</v>
      </c>
      <c r="E938" s="67">
        <v>0</v>
      </c>
      <c r="F938" s="70">
        <v>0</v>
      </c>
      <c r="G938" s="67">
        <v>1</v>
      </c>
      <c r="H938" s="70">
        <v>1.25642346496463E-5</v>
      </c>
      <c r="I938" s="69">
        <v>0</v>
      </c>
      <c r="J938" s="69">
        <v>1034.3209999999999</v>
      </c>
      <c r="K938" s="69">
        <v>1750.5119999999999</v>
      </c>
      <c r="L938" s="69">
        <v>3478.895</v>
      </c>
      <c r="M938" s="69">
        <v>6673.37</v>
      </c>
      <c r="N938" s="69">
        <v>18851.310000000001</v>
      </c>
      <c r="O938" s="69">
        <v>50395.14</v>
      </c>
      <c r="P938" s="69">
        <v>122732.29</v>
      </c>
      <c r="Q938" s="69">
        <v>267035.64</v>
      </c>
      <c r="R938" s="69">
        <v>415648.18</v>
      </c>
      <c r="S938" s="69">
        <v>640883.08199999901</v>
      </c>
      <c r="T938" s="69">
        <v>861824.26500001003</v>
      </c>
      <c r="U938" s="69">
        <v>76748255.900000006</v>
      </c>
      <c r="V938" s="69">
        <v>112785.208164617</v>
      </c>
      <c r="W938" s="69">
        <v>395805.90801289398</v>
      </c>
    </row>
    <row r="939" spans="2:23">
      <c r="B939" s="67">
        <v>937</v>
      </c>
      <c r="C939" s="67" t="s">
        <v>1259</v>
      </c>
      <c r="D939" s="67" t="s">
        <v>1615</v>
      </c>
      <c r="E939" s="67">
        <v>0</v>
      </c>
      <c r="F939" s="70">
        <v>0</v>
      </c>
      <c r="G939" s="67">
        <v>2</v>
      </c>
      <c r="H939" s="70">
        <v>2.5128469299292601E-5</v>
      </c>
      <c r="I939" s="69">
        <v>0</v>
      </c>
      <c r="J939" s="69">
        <v>803.33500000000004</v>
      </c>
      <c r="K939" s="69">
        <v>1415.7760000000001</v>
      </c>
      <c r="L939" s="69">
        <v>2968.22</v>
      </c>
      <c r="M939" s="69">
        <v>5778.33</v>
      </c>
      <c r="N939" s="69">
        <v>17443.285</v>
      </c>
      <c r="O939" s="69">
        <v>48378.23</v>
      </c>
      <c r="P939" s="69">
        <v>120121.19</v>
      </c>
      <c r="Q939" s="69">
        <v>263435.26</v>
      </c>
      <c r="R939" s="69">
        <v>411614.375</v>
      </c>
      <c r="S939" s="69">
        <v>634466.63</v>
      </c>
      <c r="T939" s="69">
        <v>853783.74200000102</v>
      </c>
      <c r="U939" s="69">
        <v>76748255.900000006</v>
      </c>
      <c r="V939" s="69">
        <v>110722.218262492</v>
      </c>
      <c r="W939" s="69">
        <v>395138.93173827103</v>
      </c>
    </row>
    <row r="940" spans="2:23">
      <c r="B940" s="67">
        <v>938</v>
      </c>
      <c r="C940" s="67" t="s">
        <v>1260</v>
      </c>
      <c r="D940" s="67" t="s">
        <v>1615</v>
      </c>
      <c r="E940" s="67">
        <v>0</v>
      </c>
      <c r="F940" s="70">
        <v>0</v>
      </c>
      <c r="G940" s="67">
        <v>1</v>
      </c>
      <c r="H940" s="70">
        <v>1.25642346496463E-5</v>
      </c>
      <c r="I940" s="69">
        <v>0</v>
      </c>
      <c r="J940" s="69">
        <v>1153.9380000000001</v>
      </c>
      <c r="K940" s="69">
        <v>1892.9880000000001</v>
      </c>
      <c r="L940" s="69">
        <v>3965.5949999999998</v>
      </c>
      <c r="M940" s="69">
        <v>7891.56</v>
      </c>
      <c r="N940" s="69">
        <v>21666.455000000002</v>
      </c>
      <c r="O940" s="69">
        <v>56540.21</v>
      </c>
      <c r="P940" s="69">
        <v>136301.85999999999</v>
      </c>
      <c r="Q940" s="69">
        <v>292891.11</v>
      </c>
      <c r="R940" s="69">
        <v>450651.9</v>
      </c>
      <c r="S940" s="69">
        <v>703127.17</v>
      </c>
      <c r="T940" s="69">
        <v>941224.92200000305</v>
      </c>
      <c r="U940" s="69">
        <v>76889705.709999993</v>
      </c>
      <c r="V940" s="69">
        <v>124204.114352251</v>
      </c>
      <c r="W940" s="69">
        <v>405011.86725482298</v>
      </c>
    </row>
    <row r="941" spans="2:23">
      <c r="B941" s="67">
        <v>939</v>
      </c>
      <c r="C941" s="67" t="s">
        <v>1261</v>
      </c>
      <c r="D941" s="67" t="s">
        <v>1615</v>
      </c>
      <c r="E941" s="67">
        <v>0</v>
      </c>
      <c r="F941" s="70">
        <v>0</v>
      </c>
      <c r="G941" s="67">
        <v>2</v>
      </c>
      <c r="H941" s="70">
        <v>2.5128469299292601E-5</v>
      </c>
      <c r="I941" s="69">
        <v>0</v>
      </c>
      <c r="J941" s="69">
        <v>851.53200000000004</v>
      </c>
      <c r="K941" s="69">
        <v>1487.396</v>
      </c>
      <c r="L941" s="69">
        <v>3139.0450000000001</v>
      </c>
      <c r="M941" s="69">
        <v>6323.87</v>
      </c>
      <c r="N941" s="69">
        <v>19811.665000000001</v>
      </c>
      <c r="O941" s="69">
        <v>54059.21</v>
      </c>
      <c r="P941" s="69">
        <v>133150.57999999999</v>
      </c>
      <c r="Q941" s="69">
        <v>288837.46999999997</v>
      </c>
      <c r="R941" s="69">
        <v>445629.66499999998</v>
      </c>
      <c r="S941" s="69">
        <v>694523.89599999995</v>
      </c>
      <c r="T941" s="69">
        <v>932814.58700000402</v>
      </c>
      <c r="U941" s="69">
        <v>76889705.709999993</v>
      </c>
      <c r="V941" s="69">
        <v>121510.31669321901</v>
      </c>
      <c r="W941" s="69">
        <v>404277.30174642103</v>
      </c>
    </row>
    <row r="942" spans="2:23">
      <c r="B942" s="67">
        <v>940</v>
      </c>
      <c r="C942" s="67" t="s">
        <v>1262</v>
      </c>
      <c r="D942" s="67" t="s">
        <v>1615</v>
      </c>
      <c r="E942" s="67">
        <v>0</v>
      </c>
      <c r="F942" s="70">
        <v>0</v>
      </c>
      <c r="G942" s="67">
        <v>38256</v>
      </c>
      <c r="H942" s="70">
        <v>0.48065736075686899</v>
      </c>
      <c r="I942" s="69">
        <v>0</v>
      </c>
      <c r="J942" s="69">
        <v>0</v>
      </c>
      <c r="K942" s="69">
        <v>0</v>
      </c>
      <c r="L942" s="69">
        <v>0</v>
      </c>
      <c r="M942" s="69">
        <v>0</v>
      </c>
      <c r="N942" s="69">
        <v>0</v>
      </c>
      <c r="O942" s="69">
        <v>295.38</v>
      </c>
      <c r="P942" s="69">
        <v>15230.95</v>
      </c>
      <c r="Q942" s="69">
        <v>56575.33</v>
      </c>
      <c r="R942" s="69">
        <v>108852.86500000001</v>
      </c>
      <c r="S942" s="69">
        <v>209479.834</v>
      </c>
      <c r="T942" s="69">
        <v>309739.25700000202</v>
      </c>
      <c r="U942" s="69">
        <v>3050191.44</v>
      </c>
      <c r="V942" s="69">
        <v>22013.832106142701</v>
      </c>
      <c r="W942" s="69">
        <v>67834.454989638398</v>
      </c>
    </row>
    <row r="943" spans="2:23">
      <c r="B943" s="67">
        <v>941</v>
      </c>
      <c r="C943" s="67" t="s">
        <v>1263</v>
      </c>
      <c r="D943" s="67" t="s">
        <v>1615</v>
      </c>
      <c r="E943" s="67">
        <v>0</v>
      </c>
      <c r="F943" s="70">
        <v>0</v>
      </c>
      <c r="G943" s="67">
        <v>46497</v>
      </c>
      <c r="H943" s="70">
        <v>0.58419921850460499</v>
      </c>
      <c r="I943" s="69">
        <v>0</v>
      </c>
      <c r="J943" s="69">
        <v>0</v>
      </c>
      <c r="K943" s="69">
        <v>0</v>
      </c>
      <c r="L943" s="69">
        <v>0</v>
      </c>
      <c r="M943" s="69">
        <v>0</v>
      </c>
      <c r="N943" s="69">
        <v>0</v>
      </c>
      <c r="O943" s="69">
        <v>0</v>
      </c>
      <c r="P943" s="69">
        <v>12643.7</v>
      </c>
      <c r="Q943" s="69">
        <v>53772.25</v>
      </c>
      <c r="R943" s="69">
        <v>105585.78</v>
      </c>
      <c r="S943" s="69">
        <v>207075.42</v>
      </c>
      <c r="T943" s="69">
        <v>307469.087</v>
      </c>
      <c r="U943" s="69">
        <v>3050191.44</v>
      </c>
      <c r="V943" s="69">
        <v>20728.484349361101</v>
      </c>
      <c r="W943" s="69">
        <v>67270.333848873794</v>
      </c>
    </row>
    <row r="944" spans="2:23">
      <c r="B944" s="67">
        <v>942</v>
      </c>
      <c r="C944" s="67" t="s">
        <v>1264</v>
      </c>
      <c r="D944" s="67" t="s">
        <v>1615</v>
      </c>
      <c r="E944" s="67">
        <v>0</v>
      </c>
      <c r="F944" s="70">
        <v>0</v>
      </c>
      <c r="G944" s="67">
        <v>1</v>
      </c>
      <c r="H944" s="70">
        <v>1.25642346496463E-5</v>
      </c>
      <c r="I944" s="69">
        <v>0</v>
      </c>
      <c r="J944" s="69">
        <v>1424.125</v>
      </c>
      <c r="K944" s="69">
        <v>2637.1480000000001</v>
      </c>
      <c r="L944" s="69">
        <v>6167.91</v>
      </c>
      <c r="M944" s="69">
        <v>12017.99</v>
      </c>
      <c r="N944" s="69">
        <v>33881.800000000003</v>
      </c>
      <c r="O944" s="69">
        <v>92556.51</v>
      </c>
      <c r="P944" s="69">
        <v>226555.45</v>
      </c>
      <c r="Q944" s="69">
        <v>488855.73</v>
      </c>
      <c r="R944" s="69">
        <v>760135.62</v>
      </c>
      <c r="S944" s="69">
        <v>1174869.96</v>
      </c>
      <c r="T944" s="69">
        <v>1589833.7830000001</v>
      </c>
      <c r="U944" s="69">
        <v>118356305.90000001</v>
      </c>
      <c r="V944" s="69">
        <v>206465.21340804899</v>
      </c>
      <c r="W944" s="69">
        <v>653126.63317309704</v>
      </c>
    </row>
    <row r="945" spans="2:23">
      <c r="B945" s="67">
        <v>943</v>
      </c>
      <c r="C945" s="67" t="s">
        <v>1265</v>
      </c>
      <c r="D945" s="67" t="s">
        <v>1615</v>
      </c>
      <c r="E945" s="67">
        <v>0</v>
      </c>
      <c r="F945" s="70">
        <v>0</v>
      </c>
      <c r="G945" s="67">
        <v>2</v>
      </c>
      <c r="H945" s="70">
        <v>2.5128469299292601E-5</v>
      </c>
      <c r="I945" s="69">
        <v>0</v>
      </c>
      <c r="J945" s="69">
        <v>1099.9559999999999</v>
      </c>
      <c r="K945" s="69">
        <v>2177.9279999999999</v>
      </c>
      <c r="L945" s="69">
        <v>5300</v>
      </c>
      <c r="M945" s="69">
        <v>10454.84</v>
      </c>
      <c r="N945" s="69">
        <v>31633.244999999999</v>
      </c>
      <c r="O945" s="69">
        <v>89210.72</v>
      </c>
      <c r="P945" s="69">
        <v>221651.80499999999</v>
      </c>
      <c r="Q945" s="69">
        <v>483051.38</v>
      </c>
      <c r="R945" s="69">
        <v>753870.95499999996</v>
      </c>
      <c r="S945" s="69">
        <v>1164649.558</v>
      </c>
      <c r="T945" s="69">
        <v>1572420.257</v>
      </c>
      <c r="U945" s="69">
        <v>118356305.90000001</v>
      </c>
      <c r="V945" s="69">
        <v>202785.01828372601</v>
      </c>
      <c r="W945" s="69">
        <v>651875.48747269704</v>
      </c>
    </row>
    <row r="946" spans="2:23">
      <c r="B946" s="67">
        <v>944</v>
      </c>
      <c r="C946" s="67" t="s">
        <v>1266</v>
      </c>
      <c r="D946" s="67" t="s">
        <v>1615</v>
      </c>
      <c r="E946" s="67">
        <v>0</v>
      </c>
      <c r="F946" s="70">
        <v>0</v>
      </c>
      <c r="G946" s="67">
        <v>1</v>
      </c>
      <c r="H946" s="70">
        <v>1.25642346496463E-5</v>
      </c>
      <c r="I946" s="69">
        <v>0</v>
      </c>
      <c r="J946" s="69">
        <v>1627.9829999999999</v>
      </c>
      <c r="K946" s="69">
        <v>2982</v>
      </c>
      <c r="L946" s="69">
        <v>7186.96</v>
      </c>
      <c r="M946" s="69">
        <v>14358.39</v>
      </c>
      <c r="N946" s="69">
        <v>39553.434999999998</v>
      </c>
      <c r="O946" s="69">
        <v>104317.79</v>
      </c>
      <c r="P946" s="69">
        <v>252467.845</v>
      </c>
      <c r="Q946" s="69">
        <v>538265.39</v>
      </c>
      <c r="R946" s="69">
        <v>834070.63500000001</v>
      </c>
      <c r="S946" s="69">
        <v>1292678.9839999999</v>
      </c>
      <c r="T946" s="69">
        <v>1742907.4920000101</v>
      </c>
      <c r="U946" s="69">
        <v>118629510.16</v>
      </c>
      <c r="V946" s="69">
        <v>228479.04551419101</v>
      </c>
      <c r="W946" s="69">
        <v>672959.98048098001</v>
      </c>
    </row>
    <row r="947" spans="2:23">
      <c r="B947" s="67">
        <v>945</v>
      </c>
      <c r="C947" s="67" t="s">
        <v>1267</v>
      </c>
      <c r="D947" s="67" t="s">
        <v>1615</v>
      </c>
      <c r="E947" s="67">
        <v>0</v>
      </c>
      <c r="F947" s="70">
        <v>0</v>
      </c>
      <c r="G947" s="67">
        <v>2</v>
      </c>
      <c r="H947" s="70">
        <v>2.5128469299292601E-5</v>
      </c>
      <c r="I947" s="69">
        <v>0</v>
      </c>
      <c r="J947" s="69">
        <v>1127.402</v>
      </c>
      <c r="K947" s="69">
        <v>2269.0259999999998</v>
      </c>
      <c r="L947" s="69">
        <v>5697.875</v>
      </c>
      <c r="M947" s="69">
        <v>11482.02</v>
      </c>
      <c r="N947" s="69">
        <v>35850.614999999998</v>
      </c>
      <c r="O947" s="69">
        <v>99766.68</v>
      </c>
      <c r="P947" s="69">
        <v>246919.39499999999</v>
      </c>
      <c r="Q947" s="69">
        <v>531952.69999999995</v>
      </c>
      <c r="R947" s="69">
        <v>824904.78500000003</v>
      </c>
      <c r="S947" s="69">
        <v>1278298.0079999999</v>
      </c>
      <c r="T947" s="69">
        <v>1720663.1939999999</v>
      </c>
      <c r="U947" s="69">
        <v>118629510.16</v>
      </c>
      <c r="V947" s="69">
        <v>223513.50263308699</v>
      </c>
      <c r="W947" s="69">
        <v>671567.693080344</v>
      </c>
    </row>
    <row r="948" spans="2:23">
      <c r="B948" s="67">
        <v>946</v>
      </c>
      <c r="C948" s="67" t="s">
        <v>1268</v>
      </c>
      <c r="D948" s="67" t="s">
        <v>1615</v>
      </c>
      <c r="E948" s="67">
        <v>0</v>
      </c>
      <c r="F948" s="70">
        <v>0</v>
      </c>
      <c r="G948" s="67">
        <v>36001</v>
      </c>
      <c r="H948" s="70">
        <v>0.45232501162191702</v>
      </c>
      <c r="I948" s="69">
        <v>0</v>
      </c>
      <c r="J948" s="69">
        <v>0</v>
      </c>
      <c r="K948" s="69">
        <v>0</v>
      </c>
      <c r="L948" s="69">
        <v>0</v>
      </c>
      <c r="M948" s="69">
        <v>0</v>
      </c>
      <c r="N948" s="69">
        <v>0</v>
      </c>
      <c r="O948" s="69">
        <v>1310</v>
      </c>
      <c r="P948" s="69">
        <v>28204.064999999999</v>
      </c>
      <c r="Q948" s="69">
        <v>104319.13</v>
      </c>
      <c r="R948" s="69">
        <v>202121.405</v>
      </c>
      <c r="S948" s="69">
        <v>395181.40999999898</v>
      </c>
      <c r="T948" s="69">
        <v>585960.82700000203</v>
      </c>
      <c r="U948" s="69">
        <v>6109476.71</v>
      </c>
      <c r="V948" s="69">
        <v>41301.116755663301</v>
      </c>
      <c r="W948" s="69">
        <v>128845.70022323899</v>
      </c>
    </row>
    <row r="949" spans="2:23">
      <c r="B949" s="67">
        <v>947</v>
      </c>
      <c r="C949" s="67" t="s">
        <v>1269</v>
      </c>
      <c r="D949" s="67" t="s">
        <v>1615</v>
      </c>
      <c r="E949" s="67">
        <v>0</v>
      </c>
      <c r="F949" s="70">
        <v>0</v>
      </c>
      <c r="G949" s="67">
        <v>45386</v>
      </c>
      <c r="H949" s="70">
        <v>0.57024035380884797</v>
      </c>
      <c r="I949" s="69">
        <v>0</v>
      </c>
      <c r="J949" s="69">
        <v>0</v>
      </c>
      <c r="K949" s="69">
        <v>0</v>
      </c>
      <c r="L949" s="69">
        <v>0</v>
      </c>
      <c r="M949" s="69">
        <v>0</v>
      </c>
      <c r="N949" s="69">
        <v>0</v>
      </c>
      <c r="O949" s="69">
        <v>0</v>
      </c>
      <c r="P949" s="69">
        <v>23523.71</v>
      </c>
      <c r="Q949" s="69">
        <v>99397.34</v>
      </c>
      <c r="R949" s="69">
        <v>196860.86</v>
      </c>
      <c r="S949" s="69">
        <v>390113.90399999899</v>
      </c>
      <c r="T949" s="69">
        <v>579586.14200000395</v>
      </c>
      <c r="U949" s="69">
        <v>6109476.71</v>
      </c>
      <c r="V949" s="69">
        <v>38821.880381324503</v>
      </c>
      <c r="W949" s="69">
        <v>127832.874844941</v>
      </c>
    </row>
    <row r="950" spans="2:23">
      <c r="B950" s="67">
        <v>948</v>
      </c>
      <c r="C950" s="67" t="s">
        <v>1270</v>
      </c>
      <c r="D950" s="67" t="s">
        <v>1615</v>
      </c>
      <c r="E950" s="67">
        <v>0</v>
      </c>
      <c r="F950" s="70">
        <v>0</v>
      </c>
      <c r="G950" s="67">
        <v>1</v>
      </c>
      <c r="H950" s="70">
        <v>1.25642346496463E-5</v>
      </c>
      <c r="I950" s="69">
        <v>0</v>
      </c>
      <c r="J950" s="69">
        <v>1699.614</v>
      </c>
      <c r="K950" s="69">
        <v>3212.0140000000001</v>
      </c>
      <c r="L950" s="69">
        <v>8527.7749999999996</v>
      </c>
      <c r="M950" s="69">
        <v>18337.38</v>
      </c>
      <c r="N950" s="69">
        <v>56666.834999999999</v>
      </c>
      <c r="O950" s="69">
        <v>161826.01</v>
      </c>
      <c r="P950" s="69">
        <v>399264.48499999999</v>
      </c>
      <c r="Q950" s="69">
        <v>854243.02</v>
      </c>
      <c r="R950" s="69">
        <v>1324229.54</v>
      </c>
      <c r="S950" s="69">
        <v>2068233.456</v>
      </c>
      <c r="T950" s="69">
        <v>2743755.1950000101</v>
      </c>
      <c r="U950" s="69">
        <v>157573638.47999999</v>
      </c>
      <c r="V950" s="69">
        <v>360650.62365192</v>
      </c>
      <c r="W950" s="69">
        <v>1055765.9971313099</v>
      </c>
    </row>
    <row r="951" spans="2:23">
      <c r="B951" s="67">
        <v>949</v>
      </c>
      <c r="C951" s="67" t="s">
        <v>1271</v>
      </c>
      <c r="D951" s="67" t="s">
        <v>1615</v>
      </c>
      <c r="E951" s="67">
        <v>0</v>
      </c>
      <c r="F951" s="70">
        <v>0</v>
      </c>
      <c r="G951" s="67">
        <v>2</v>
      </c>
      <c r="H951" s="70">
        <v>2.5128469299292601E-5</v>
      </c>
      <c r="I951" s="69">
        <v>0</v>
      </c>
      <c r="J951" s="69">
        <v>1249.01</v>
      </c>
      <c r="K951" s="69">
        <v>2655.87</v>
      </c>
      <c r="L951" s="69">
        <v>7280.7950000000001</v>
      </c>
      <c r="M951" s="69">
        <v>16020.41</v>
      </c>
      <c r="N951" s="69">
        <v>53265.675000000003</v>
      </c>
      <c r="O951" s="69">
        <v>156782.07</v>
      </c>
      <c r="P951" s="69">
        <v>392537.93</v>
      </c>
      <c r="Q951" s="69">
        <v>843888.78</v>
      </c>
      <c r="R951" s="69">
        <v>1313560.56</v>
      </c>
      <c r="S951" s="69">
        <v>2056433.862</v>
      </c>
      <c r="T951" s="69">
        <v>2725919.7379999999</v>
      </c>
      <c r="U951" s="69">
        <v>157573638.47999999</v>
      </c>
      <c r="V951" s="69">
        <v>355012.78844794002</v>
      </c>
      <c r="W951" s="69">
        <v>1053705.98964172</v>
      </c>
    </row>
    <row r="952" spans="2:23">
      <c r="B952" s="67">
        <v>950</v>
      </c>
      <c r="C952" s="67" t="s">
        <v>1272</v>
      </c>
      <c r="D952" s="67" t="s">
        <v>1615</v>
      </c>
      <c r="E952" s="67">
        <v>0</v>
      </c>
      <c r="F952" s="70">
        <v>0</v>
      </c>
      <c r="G952" s="67">
        <v>71712</v>
      </c>
      <c r="H952" s="70">
        <v>0.90100639519543702</v>
      </c>
      <c r="I952" s="69">
        <v>0</v>
      </c>
      <c r="J952" s="69">
        <v>0</v>
      </c>
      <c r="K952" s="69">
        <v>0</v>
      </c>
      <c r="L952" s="69">
        <v>0</v>
      </c>
      <c r="M952" s="69">
        <v>0</v>
      </c>
      <c r="N952" s="69">
        <v>0</v>
      </c>
      <c r="O952" s="69">
        <v>0</v>
      </c>
      <c r="P952" s="69">
        <v>0</v>
      </c>
      <c r="Q952" s="69">
        <v>0</v>
      </c>
      <c r="R952" s="69">
        <v>143</v>
      </c>
      <c r="S952" s="69">
        <v>1323.8920000000001</v>
      </c>
      <c r="T952" s="69">
        <v>2816.2450000000299</v>
      </c>
      <c r="U952" s="69">
        <v>50522.99</v>
      </c>
      <c r="V952" s="69">
        <v>104.675787840334</v>
      </c>
      <c r="W952" s="69">
        <v>897.37653496673602</v>
      </c>
    </row>
    <row r="953" spans="2:23">
      <c r="B953" s="67">
        <v>951</v>
      </c>
      <c r="C953" s="67" t="s">
        <v>1273</v>
      </c>
      <c r="D953" s="67" t="s">
        <v>1615</v>
      </c>
      <c r="E953" s="67">
        <v>0</v>
      </c>
      <c r="F953" s="70">
        <v>0</v>
      </c>
      <c r="G953" s="67">
        <v>75022</v>
      </c>
      <c r="H953" s="70">
        <v>0.94259401188576597</v>
      </c>
      <c r="I953" s="69">
        <v>0</v>
      </c>
      <c r="J953" s="69">
        <v>0</v>
      </c>
      <c r="K953" s="69">
        <v>0</v>
      </c>
      <c r="L953" s="69">
        <v>0</v>
      </c>
      <c r="M953" s="69">
        <v>0</v>
      </c>
      <c r="N953" s="69">
        <v>0</v>
      </c>
      <c r="O953" s="69">
        <v>0</v>
      </c>
      <c r="P953" s="69">
        <v>0</v>
      </c>
      <c r="Q953" s="69">
        <v>0</v>
      </c>
      <c r="R953" s="69">
        <v>1</v>
      </c>
      <c r="S953" s="69">
        <v>946.01599999998905</v>
      </c>
      <c r="T953" s="69">
        <v>2624.81700000001</v>
      </c>
      <c r="U953" s="69">
        <v>50522.99</v>
      </c>
      <c r="V953" s="69">
        <v>87.841936274201899</v>
      </c>
      <c r="W953" s="69">
        <v>883.99926431114898</v>
      </c>
    </row>
    <row r="954" spans="2:23">
      <c r="B954" s="67">
        <v>952</v>
      </c>
      <c r="C954" s="67" t="s">
        <v>1274</v>
      </c>
      <c r="D954" s="67" t="s">
        <v>1615</v>
      </c>
      <c r="E954" s="67">
        <v>0</v>
      </c>
      <c r="F954" s="70">
        <v>0</v>
      </c>
      <c r="G954" s="67">
        <v>56327</v>
      </c>
      <c r="H954" s="70">
        <v>0.70770564511062795</v>
      </c>
      <c r="I954" s="69">
        <v>0</v>
      </c>
      <c r="J954" s="69">
        <v>0</v>
      </c>
      <c r="K954" s="69">
        <v>0</v>
      </c>
      <c r="L954" s="69">
        <v>0</v>
      </c>
      <c r="M954" s="69">
        <v>0</v>
      </c>
      <c r="N954" s="69">
        <v>0</v>
      </c>
      <c r="O954" s="69">
        <v>0</v>
      </c>
      <c r="P954" s="69">
        <v>13</v>
      </c>
      <c r="Q954" s="69">
        <v>1772.03</v>
      </c>
      <c r="R954" s="69">
        <v>4948.88</v>
      </c>
      <c r="S954" s="69">
        <v>10325.806</v>
      </c>
      <c r="T954" s="69">
        <v>15793.898999999999</v>
      </c>
      <c r="U954" s="69">
        <v>477545.32</v>
      </c>
      <c r="V954" s="69">
        <v>868.05739819828898</v>
      </c>
      <c r="W954" s="69">
        <v>4566.9608451235399</v>
      </c>
    </row>
    <row r="955" spans="2:23">
      <c r="B955" s="67">
        <v>953</v>
      </c>
      <c r="C955" s="67" t="s">
        <v>1275</v>
      </c>
      <c r="D955" s="67" t="s">
        <v>1615</v>
      </c>
      <c r="E955" s="67">
        <v>0</v>
      </c>
      <c r="F955" s="70">
        <v>0</v>
      </c>
      <c r="G955" s="67">
        <v>63096</v>
      </c>
      <c r="H955" s="70">
        <v>0.79275294945408403</v>
      </c>
      <c r="I955" s="69">
        <v>0</v>
      </c>
      <c r="J955" s="69">
        <v>0</v>
      </c>
      <c r="K955" s="69">
        <v>0</v>
      </c>
      <c r="L955" s="69">
        <v>0</v>
      </c>
      <c r="M955" s="69">
        <v>0</v>
      </c>
      <c r="N955" s="69">
        <v>0</v>
      </c>
      <c r="O955" s="69">
        <v>0</v>
      </c>
      <c r="P955" s="69">
        <v>0</v>
      </c>
      <c r="Q955" s="69">
        <v>1136.8599999999999</v>
      </c>
      <c r="R955" s="69">
        <v>4500</v>
      </c>
      <c r="S955" s="69">
        <v>9863.8599999999606</v>
      </c>
      <c r="T955" s="69">
        <v>15512.739</v>
      </c>
      <c r="U955" s="69">
        <v>477545.32</v>
      </c>
      <c r="V955" s="69">
        <v>780.74769308087605</v>
      </c>
      <c r="W955" s="69">
        <v>4523.6865178497401</v>
      </c>
    </row>
    <row r="956" spans="2:23">
      <c r="B956" s="67">
        <v>954</v>
      </c>
      <c r="C956" s="67" t="s">
        <v>1276</v>
      </c>
      <c r="D956" s="67" t="s">
        <v>1615</v>
      </c>
      <c r="E956" s="67">
        <v>0</v>
      </c>
      <c r="F956" s="70">
        <v>0</v>
      </c>
      <c r="G956" s="67">
        <v>53873</v>
      </c>
      <c r="H956" s="70">
        <v>0.67687301328039595</v>
      </c>
      <c r="I956" s="69">
        <v>0</v>
      </c>
      <c r="J956" s="69">
        <v>0</v>
      </c>
      <c r="K956" s="69">
        <v>0</v>
      </c>
      <c r="L956" s="69">
        <v>0</v>
      </c>
      <c r="M956" s="69">
        <v>0</v>
      </c>
      <c r="N956" s="69">
        <v>0</v>
      </c>
      <c r="O956" s="69">
        <v>0</v>
      </c>
      <c r="P956" s="69">
        <v>35</v>
      </c>
      <c r="Q956" s="69">
        <v>2060.4699999999998</v>
      </c>
      <c r="R956" s="69">
        <v>5215.76</v>
      </c>
      <c r="S956" s="69">
        <v>10720.548000000001</v>
      </c>
      <c r="T956" s="69">
        <v>16130.451999999999</v>
      </c>
      <c r="U956" s="69">
        <v>477545.32</v>
      </c>
      <c r="V956" s="69">
        <v>922.75262353783705</v>
      </c>
      <c r="W956" s="69">
        <v>4617.6172675709004</v>
      </c>
    </row>
    <row r="957" spans="2:23">
      <c r="B957" s="67">
        <v>955</v>
      </c>
      <c r="C957" s="67" t="s">
        <v>1277</v>
      </c>
      <c r="D957" s="67" t="s">
        <v>1615</v>
      </c>
      <c r="E957" s="67">
        <v>0</v>
      </c>
      <c r="F957" s="70">
        <v>0</v>
      </c>
      <c r="G957" s="67">
        <v>61707</v>
      </c>
      <c r="H957" s="70">
        <v>0.77530122752572495</v>
      </c>
      <c r="I957" s="69">
        <v>0</v>
      </c>
      <c r="J957" s="69">
        <v>0</v>
      </c>
      <c r="K957" s="69">
        <v>0</v>
      </c>
      <c r="L957" s="69">
        <v>0</v>
      </c>
      <c r="M957" s="69">
        <v>0</v>
      </c>
      <c r="N957" s="69">
        <v>0</v>
      </c>
      <c r="O957" s="69">
        <v>0</v>
      </c>
      <c r="P957" s="69">
        <v>0</v>
      </c>
      <c r="Q957" s="69">
        <v>1511.53</v>
      </c>
      <c r="R957" s="69">
        <v>4826.2849999999999</v>
      </c>
      <c r="S957" s="69">
        <v>10240.446</v>
      </c>
      <c r="T957" s="69">
        <v>15946.59</v>
      </c>
      <c r="U957" s="69">
        <v>477545.32</v>
      </c>
      <c r="V957" s="69">
        <v>829.552272493121</v>
      </c>
      <c r="W957" s="69">
        <v>4576.13627864112</v>
      </c>
    </row>
    <row r="958" spans="2:23">
      <c r="B958" s="67">
        <v>956</v>
      </c>
      <c r="C958" s="67" t="s">
        <v>1278</v>
      </c>
      <c r="D958" s="67" t="s">
        <v>1615</v>
      </c>
      <c r="E958" s="67">
        <v>0</v>
      </c>
      <c r="F958" s="70">
        <v>0</v>
      </c>
      <c r="G958" s="67">
        <v>70476</v>
      </c>
      <c r="H958" s="70">
        <v>0.88547700116847405</v>
      </c>
      <c r="I958" s="69">
        <v>0</v>
      </c>
      <c r="J958" s="69">
        <v>0</v>
      </c>
      <c r="K958" s="69">
        <v>0</v>
      </c>
      <c r="L958" s="69">
        <v>0</v>
      </c>
      <c r="M958" s="69">
        <v>0</v>
      </c>
      <c r="N958" s="69">
        <v>0</v>
      </c>
      <c r="O958" s="69">
        <v>0</v>
      </c>
      <c r="P958" s="69">
        <v>0</v>
      </c>
      <c r="Q958" s="69">
        <v>1</v>
      </c>
      <c r="R958" s="69">
        <v>275.54000000000002</v>
      </c>
      <c r="S958" s="69">
        <v>1752.2739999999999</v>
      </c>
      <c r="T958" s="69">
        <v>3603.19400000002</v>
      </c>
      <c r="U958" s="69">
        <v>50522.99</v>
      </c>
      <c r="V958" s="69">
        <v>136.26944114284299</v>
      </c>
      <c r="W958" s="69">
        <v>1042.3356420549401</v>
      </c>
    </row>
    <row r="959" spans="2:23">
      <c r="B959" s="67">
        <v>957</v>
      </c>
      <c r="C959" s="67" t="s">
        <v>1279</v>
      </c>
      <c r="D959" s="67" t="s">
        <v>1615</v>
      </c>
      <c r="E959" s="67">
        <v>0</v>
      </c>
      <c r="F959" s="70">
        <v>0</v>
      </c>
      <c r="G959" s="67">
        <v>74563</v>
      </c>
      <c r="H959" s="70">
        <v>0.93682702818157804</v>
      </c>
      <c r="I959" s="69">
        <v>0</v>
      </c>
      <c r="J959" s="69">
        <v>0</v>
      </c>
      <c r="K959" s="69">
        <v>0</v>
      </c>
      <c r="L959" s="69">
        <v>0</v>
      </c>
      <c r="M959" s="69">
        <v>0</v>
      </c>
      <c r="N959" s="69">
        <v>0</v>
      </c>
      <c r="O959" s="69">
        <v>0</v>
      </c>
      <c r="P959" s="69">
        <v>0</v>
      </c>
      <c r="Q959" s="69">
        <v>0</v>
      </c>
      <c r="R959" s="69">
        <v>1</v>
      </c>
      <c r="S959" s="69">
        <v>1521.02</v>
      </c>
      <c r="T959" s="69">
        <v>3480.94400000002</v>
      </c>
      <c r="U959" s="69">
        <v>50522.99</v>
      </c>
      <c r="V959" s="69">
        <v>117.713181389856</v>
      </c>
      <c r="W959" s="69">
        <v>1030.7470369264099</v>
      </c>
    </row>
    <row r="960" spans="2:23">
      <c r="B960" s="67">
        <v>958</v>
      </c>
      <c r="C960" s="67" t="s">
        <v>1280</v>
      </c>
      <c r="D960" s="67" t="s">
        <v>1615</v>
      </c>
      <c r="E960" s="67">
        <v>0</v>
      </c>
      <c r="F960" s="70">
        <v>0</v>
      </c>
      <c r="G960" s="67">
        <v>54222</v>
      </c>
      <c r="H960" s="70">
        <v>0.68125793117312305</v>
      </c>
      <c r="I960" s="69">
        <v>0</v>
      </c>
      <c r="J960" s="69">
        <v>0</v>
      </c>
      <c r="K960" s="69">
        <v>0</v>
      </c>
      <c r="L960" s="69">
        <v>0</v>
      </c>
      <c r="M960" s="69">
        <v>0</v>
      </c>
      <c r="N960" s="69">
        <v>0</v>
      </c>
      <c r="O960" s="69">
        <v>0</v>
      </c>
      <c r="P960" s="69">
        <v>32.265000000000001</v>
      </c>
      <c r="Q960" s="69">
        <v>2347.27</v>
      </c>
      <c r="R960" s="69">
        <v>5786.9849999999997</v>
      </c>
      <c r="S960" s="69">
        <v>11756.348</v>
      </c>
      <c r="T960" s="69">
        <v>17279.341</v>
      </c>
      <c r="U960" s="69">
        <v>477545.32</v>
      </c>
      <c r="V960" s="69">
        <v>1008.7813997813799</v>
      </c>
      <c r="W960" s="69">
        <v>5029.8156383756204</v>
      </c>
    </row>
    <row r="961" spans="2:23">
      <c r="B961" s="67">
        <v>959</v>
      </c>
      <c r="C961" s="67" t="s">
        <v>1281</v>
      </c>
      <c r="D961" s="67" t="s">
        <v>1615</v>
      </c>
      <c r="E961" s="67">
        <v>0</v>
      </c>
      <c r="F961" s="70">
        <v>0</v>
      </c>
      <c r="G961" s="67">
        <v>61836</v>
      </c>
      <c r="H961" s="70">
        <v>0.77692201379553005</v>
      </c>
      <c r="I961" s="69">
        <v>0</v>
      </c>
      <c r="J961" s="69">
        <v>0</v>
      </c>
      <c r="K961" s="69">
        <v>0</v>
      </c>
      <c r="L961" s="69">
        <v>0</v>
      </c>
      <c r="M961" s="69">
        <v>0</v>
      </c>
      <c r="N961" s="69">
        <v>0</v>
      </c>
      <c r="O961" s="69">
        <v>0</v>
      </c>
      <c r="P961" s="69">
        <v>0</v>
      </c>
      <c r="Q961" s="69">
        <v>1835.85</v>
      </c>
      <c r="R961" s="69">
        <v>5307.72</v>
      </c>
      <c r="S961" s="69">
        <v>11375.164000000001</v>
      </c>
      <c r="T961" s="69">
        <v>17120.830000000002</v>
      </c>
      <c r="U961" s="69">
        <v>477545.32</v>
      </c>
      <c r="V961" s="69">
        <v>921.48956087999898</v>
      </c>
      <c r="W961" s="69">
        <v>4992.08427857264</v>
      </c>
    </row>
    <row r="962" spans="2:23">
      <c r="B962" s="67">
        <v>960</v>
      </c>
      <c r="C962" s="67" t="s">
        <v>1282</v>
      </c>
      <c r="D962" s="67" t="s">
        <v>1615</v>
      </c>
      <c r="E962" s="67">
        <v>0</v>
      </c>
      <c r="F962" s="70">
        <v>0</v>
      </c>
      <c r="G962" s="67">
        <v>51391</v>
      </c>
      <c r="H962" s="70">
        <v>0.64568858287997399</v>
      </c>
      <c r="I962" s="69">
        <v>0</v>
      </c>
      <c r="J962" s="69">
        <v>0</v>
      </c>
      <c r="K962" s="69">
        <v>0</v>
      </c>
      <c r="L962" s="69">
        <v>0</v>
      </c>
      <c r="M962" s="69">
        <v>0</v>
      </c>
      <c r="N962" s="69">
        <v>0</v>
      </c>
      <c r="O962" s="69">
        <v>0</v>
      </c>
      <c r="P962" s="69">
        <v>77.594999999999999</v>
      </c>
      <c r="Q962" s="69">
        <v>2635.26</v>
      </c>
      <c r="R962" s="69">
        <v>6143.79</v>
      </c>
      <c r="S962" s="69">
        <v>12125.074000000001</v>
      </c>
      <c r="T962" s="69">
        <v>17650.830000000002</v>
      </c>
      <c r="U962" s="69">
        <v>477545.32</v>
      </c>
      <c r="V962" s="69">
        <v>1075.3674656682299</v>
      </c>
      <c r="W962" s="69">
        <v>5088.1340738762601</v>
      </c>
    </row>
    <row r="963" spans="2:23">
      <c r="B963" s="67">
        <v>961</v>
      </c>
      <c r="C963" s="67" t="s">
        <v>1283</v>
      </c>
      <c r="D963" s="67" t="s">
        <v>1615</v>
      </c>
      <c r="E963" s="67">
        <v>0</v>
      </c>
      <c r="F963" s="70">
        <v>0</v>
      </c>
      <c r="G963" s="67">
        <v>60323</v>
      </c>
      <c r="H963" s="70">
        <v>0.75791232677061504</v>
      </c>
      <c r="I963" s="69">
        <v>0</v>
      </c>
      <c r="J963" s="69">
        <v>0</v>
      </c>
      <c r="K963" s="69">
        <v>0</v>
      </c>
      <c r="L963" s="69">
        <v>0</v>
      </c>
      <c r="M963" s="69">
        <v>0</v>
      </c>
      <c r="N963" s="69">
        <v>0</v>
      </c>
      <c r="O963" s="69">
        <v>0</v>
      </c>
      <c r="P963" s="69">
        <v>0</v>
      </c>
      <c r="Q963" s="69">
        <v>2197.35</v>
      </c>
      <c r="R963" s="69">
        <v>5749.96</v>
      </c>
      <c r="S963" s="69">
        <v>11804.002</v>
      </c>
      <c r="T963" s="69">
        <v>17526.176000000101</v>
      </c>
      <c r="U963" s="69">
        <v>477545.32</v>
      </c>
      <c r="V963" s="69">
        <v>983.206682036914</v>
      </c>
      <c r="W963" s="69">
        <v>5053.2315996200796</v>
      </c>
    </row>
    <row r="964" spans="2:23">
      <c r="B964" s="67">
        <v>962</v>
      </c>
      <c r="C964" s="67" t="s">
        <v>1284</v>
      </c>
      <c r="D964" s="67" t="s">
        <v>1615</v>
      </c>
      <c r="E964" s="67">
        <v>0</v>
      </c>
      <c r="F964" s="70">
        <v>0</v>
      </c>
      <c r="G964" s="67">
        <v>68337</v>
      </c>
      <c r="H964" s="70">
        <v>0.85860210325288</v>
      </c>
      <c r="I964" s="69">
        <v>0</v>
      </c>
      <c r="J964" s="69">
        <v>0</v>
      </c>
      <c r="K964" s="69">
        <v>0</v>
      </c>
      <c r="L964" s="69">
        <v>0</v>
      </c>
      <c r="M964" s="69">
        <v>0</v>
      </c>
      <c r="N964" s="69">
        <v>0</v>
      </c>
      <c r="O964" s="69">
        <v>0</v>
      </c>
      <c r="P964" s="69">
        <v>0</v>
      </c>
      <c r="Q964" s="69">
        <v>65</v>
      </c>
      <c r="R964" s="69">
        <v>636.08000000000004</v>
      </c>
      <c r="S964" s="69">
        <v>2508.82799999999</v>
      </c>
      <c r="T964" s="69">
        <v>4662.3829999999998</v>
      </c>
      <c r="U964" s="69">
        <v>56101.66</v>
      </c>
      <c r="V964" s="69">
        <v>183.14358156072899</v>
      </c>
      <c r="W964" s="69">
        <v>1213.1159122470301</v>
      </c>
    </row>
    <row r="965" spans="2:23">
      <c r="B965" s="67">
        <v>963</v>
      </c>
      <c r="C965" s="67" t="s">
        <v>1285</v>
      </c>
      <c r="D965" s="67" t="s">
        <v>1615</v>
      </c>
      <c r="E965" s="67">
        <v>0</v>
      </c>
      <c r="F965" s="70">
        <v>0</v>
      </c>
      <c r="G965" s="67">
        <v>73792</v>
      </c>
      <c r="H965" s="70">
        <v>0.92714000326670098</v>
      </c>
      <c r="I965" s="69">
        <v>0</v>
      </c>
      <c r="J965" s="69">
        <v>0</v>
      </c>
      <c r="K965" s="69">
        <v>0</v>
      </c>
      <c r="L965" s="69">
        <v>0</v>
      </c>
      <c r="M965" s="69">
        <v>0</v>
      </c>
      <c r="N965" s="69">
        <v>0</v>
      </c>
      <c r="O965" s="69">
        <v>0</v>
      </c>
      <c r="P965" s="69">
        <v>0</v>
      </c>
      <c r="Q965" s="69">
        <v>0</v>
      </c>
      <c r="R965" s="69">
        <v>78.525000000000006</v>
      </c>
      <c r="S965" s="69">
        <v>2347.7860000000001</v>
      </c>
      <c r="T965" s="69">
        <v>4591.9070000000102</v>
      </c>
      <c r="U965" s="69">
        <v>56101.66</v>
      </c>
      <c r="V965" s="69">
        <v>161.06023294091</v>
      </c>
      <c r="W965" s="69">
        <v>1202.9519916392401</v>
      </c>
    </row>
    <row r="966" spans="2:23">
      <c r="B966" s="67">
        <v>964</v>
      </c>
      <c r="C966" s="67" t="s">
        <v>1286</v>
      </c>
      <c r="D966" s="67" t="s">
        <v>1615</v>
      </c>
      <c r="E966" s="67">
        <v>0</v>
      </c>
      <c r="F966" s="70">
        <v>0</v>
      </c>
      <c r="G966" s="67">
        <v>50696</v>
      </c>
      <c r="H966" s="70">
        <v>0.63695643979847005</v>
      </c>
      <c r="I966" s="69">
        <v>0</v>
      </c>
      <c r="J966" s="69">
        <v>0</v>
      </c>
      <c r="K966" s="69">
        <v>0</v>
      </c>
      <c r="L966" s="69">
        <v>0</v>
      </c>
      <c r="M966" s="69">
        <v>0</v>
      </c>
      <c r="N966" s="69">
        <v>0</v>
      </c>
      <c r="O966" s="69">
        <v>0</v>
      </c>
      <c r="P966" s="69">
        <v>94</v>
      </c>
      <c r="Q966" s="69">
        <v>3009.75</v>
      </c>
      <c r="R966" s="69">
        <v>6835.1</v>
      </c>
      <c r="S966" s="69">
        <v>13392.454</v>
      </c>
      <c r="T966" s="69">
        <v>18863.278999999999</v>
      </c>
      <c r="U966" s="69">
        <v>477545.32</v>
      </c>
      <c r="V966" s="69">
        <v>1194.53614416203</v>
      </c>
      <c r="W966" s="69">
        <v>5398.3014135247604</v>
      </c>
    </row>
    <row r="967" spans="2:23">
      <c r="B967" s="67">
        <v>965</v>
      </c>
      <c r="C967" s="67" t="s">
        <v>1287</v>
      </c>
      <c r="D967" s="67" t="s">
        <v>1615</v>
      </c>
      <c r="E967" s="67">
        <v>0</v>
      </c>
      <c r="F967" s="70">
        <v>0</v>
      </c>
      <c r="G967" s="67">
        <v>59659</v>
      </c>
      <c r="H967" s="70">
        <v>0.74956967496325</v>
      </c>
      <c r="I967" s="69">
        <v>0</v>
      </c>
      <c r="J967" s="69">
        <v>0</v>
      </c>
      <c r="K967" s="69">
        <v>0</v>
      </c>
      <c r="L967" s="69">
        <v>0</v>
      </c>
      <c r="M967" s="69">
        <v>0</v>
      </c>
      <c r="N967" s="69">
        <v>0</v>
      </c>
      <c r="O967" s="69">
        <v>0</v>
      </c>
      <c r="P967" s="69">
        <v>0.84499999999999997</v>
      </c>
      <c r="Q967" s="69">
        <v>2656.69</v>
      </c>
      <c r="R967" s="69">
        <v>6484.63</v>
      </c>
      <c r="S967" s="69">
        <v>13152.933999999999</v>
      </c>
      <c r="T967" s="69">
        <v>18761.9290000002</v>
      </c>
      <c r="U967" s="69">
        <v>477545.32</v>
      </c>
      <c r="V967" s="69">
        <v>1108.0852949454099</v>
      </c>
      <c r="W967" s="69">
        <v>5366.2192489752597</v>
      </c>
    </row>
    <row r="968" spans="2:23">
      <c r="B968" s="67">
        <v>966</v>
      </c>
      <c r="C968" s="67" t="s">
        <v>1288</v>
      </c>
      <c r="D968" s="67" t="s">
        <v>1615</v>
      </c>
      <c r="E968" s="67">
        <v>0</v>
      </c>
      <c r="F968" s="70">
        <v>0</v>
      </c>
      <c r="G968" s="67">
        <v>47243</v>
      </c>
      <c r="H968" s="70">
        <v>0.59357213755324101</v>
      </c>
      <c r="I968" s="69">
        <v>0</v>
      </c>
      <c r="J968" s="69">
        <v>0</v>
      </c>
      <c r="K968" s="69">
        <v>0</v>
      </c>
      <c r="L968" s="69">
        <v>0</v>
      </c>
      <c r="M968" s="69">
        <v>0</v>
      </c>
      <c r="N968" s="69">
        <v>0</v>
      </c>
      <c r="O968" s="69">
        <v>0</v>
      </c>
      <c r="P968" s="69">
        <v>187.215</v>
      </c>
      <c r="Q968" s="69">
        <v>3363.73</v>
      </c>
      <c r="R968" s="69">
        <v>7272.55</v>
      </c>
      <c r="S968" s="69">
        <v>13783.76</v>
      </c>
      <c r="T968" s="69">
        <v>19212.324000000001</v>
      </c>
      <c r="U968" s="69">
        <v>477545.32</v>
      </c>
      <c r="V968" s="69">
        <v>1276.43622771419</v>
      </c>
      <c r="W968" s="69">
        <v>5463.8351391861397</v>
      </c>
    </row>
    <row r="969" spans="2:23">
      <c r="B969" s="67">
        <v>967</v>
      </c>
      <c r="C969" s="67" t="s">
        <v>1289</v>
      </c>
      <c r="D969" s="67" t="s">
        <v>1615</v>
      </c>
      <c r="E969" s="67">
        <v>0</v>
      </c>
      <c r="F969" s="70">
        <v>0</v>
      </c>
      <c r="G969" s="67">
        <v>57966</v>
      </c>
      <c r="H969" s="70">
        <v>0.72829842570139802</v>
      </c>
      <c r="I969" s="69">
        <v>0</v>
      </c>
      <c r="J969" s="69">
        <v>0</v>
      </c>
      <c r="K969" s="69">
        <v>0</v>
      </c>
      <c r="L969" s="69">
        <v>0</v>
      </c>
      <c r="M969" s="69">
        <v>0</v>
      </c>
      <c r="N969" s="69">
        <v>0</v>
      </c>
      <c r="O969" s="69">
        <v>0</v>
      </c>
      <c r="P969" s="69">
        <v>1</v>
      </c>
      <c r="Q969" s="69">
        <v>3000</v>
      </c>
      <c r="R969" s="69">
        <v>6917.6750000000002</v>
      </c>
      <c r="S969" s="69">
        <v>13534.02</v>
      </c>
      <c r="T969" s="69">
        <v>19074.603000000199</v>
      </c>
      <c r="U969" s="69">
        <v>477545.32</v>
      </c>
      <c r="V969" s="69">
        <v>1185.6585502129601</v>
      </c>
      <c r="W969" s="69">
        <v>5436.1764320850298</v>
      </c>
    </row>
    <row r="970" spans="2:23">
      <c r="B970" s="67">
        <v>968</v>
      </c>
      <c r="C970" s="67" t="s">
        <v>1290</v>
      </c>
      <c r="D970" s="67" t="s">
        <v>1615</v>
      </c>
      <c r="E970" s="67">
        <v>0</v>
      </c>
      <c r="F970" s="70">
        <v>0</v>
      </c>
      <c r="G970" s="67">
        <v>64836</v>
      </c>
      <c r="H970" s="70">
        <v>0.81461471774446903</v>
      </c>
      <c r="I970" s="69">
        <v>0</v>
      </c>
      <c r="J970" s="69">
        <v>0</v>
      </c>
      <c r="K970" s="69">
        <v>0</v>
      </c>
      <c r="L970" s="69">
        <v>0</v>
      </c>
      <c r="M970" s="69">
        <v>0</v>
      </c>
      <c r="N970" s="69">
        <v>0</v>
      </c>
      <c r="O970" s="69">
        <v>0</v>
      </c>
      <c r="P970" s="69">
        <v>0</v>
      </c>
      <c r="Q970" s="69">
        <v>210.23</v>
      </c>
      <c r="R970" s="69">
        <v>1185.2</v>
      </c>
      <c r="S970" s="69">
        <v>3459.0120000000002</v>
      </c>
      <c r="T970" s="69">
        <v>5996.3540000000403</v>
      </c>
      <c r="U970" s="69">
        <v>56101.66</v>
      </c>
      <c r="V970" s="69">
        <v>253.708302571899</v>
      </c>
      <c r="W970" s="69">
        <v>1392.04518351719</v>
      </c>
    </row>
    <row r="971" spans="2:23">
      <c r="B971" s="67">
        <v>969</v>
      </c>
      <c r="C971" s="67" t="s">
        <v>1291</v>
      </c>
      <c r="D971" s="67" t="s">
        <v>1615</v>
      </c>
      <c r="E971" s="67">
        <v>0</v>
      </c>
      <c r="F971" s="70">
        <v>0</v>
      </c>
      <c r="G971" s="67">
        <v>72301</v>
      </c>
      <c r="H971" s="70">
        <v>0.90840672940407796</v>
      </c>
      <c r="I971" s="69">
        <v>0</v>
      </c>
      <c r="J971" s="69">
        <v>0</v>
      </c>
      <c r="K971" s="69">
        <v>0</v>
      </c>
      <c r="L971" s="69">
        <v>0</v>
      </c>
      <c r="M971" s="69">
        <v>0</v>
      </c>
      <c r="N971" s="69">
        <v>0</v>
      </c>
      <c r="O971" s="69">
        <v>0</v>
      </c>
      <c r="P971" s="69">
        <v>0</v>
      </c>
      <c r="Q971" s="69">
        <v>0</v>
      </c>
      <c r="R971" s="69">
        <v>975.95500000000004</v>
      </c>
      <c r="S971" s="69">
        <v>3391.7079999999801</v>
      </c>
      <c r="T971" s="69">
        <v>5966.5620000000099</v>
      </c>
      <c r="U971" s="69">
        <v>56101.66</v>
      </c>
      <c r="V971" s="69">
        <v>225.31476021158201</v>
      </c>
      <c r="W971" s="69">
        <v>1383.20292842819</v>
      </c>
    </row>
    <row r="972" spans="2:23">
      <c r="B972" s="67">
        <v>970</v>
      </c>
      <c r="C972" s="67" t="s">
        <v>1292</v>
      </c>
      <c r="D972" s="67" t="s">
        <v>1615</v>
      </c>
      <c r="E972" s="67">
        <v>0</v>
      </c>
      <c r="F972" s="70">
        <v>0</v>
      </c>
      <c r="G972" s="67">
        <v>44208</v>
      </c>
      <c r="H972" s="70">
        <v>0.55543968539156396</v>
      </c>
      <c r="I972" s="69">
        <v>0</v>
      </c>
      <c r="J972" s="69">
        <v>0</v>
      </c>
      <c r="K972" s="69">
        <v>0</v>
      </c>
      <c r="L972" s="69">
        <v>0</v>
      </c>
      <c r="M972" s="69">
        <v>0</v>
      </c>
      <c r="N972" s="69">
        <v>0</v>
      </c>
      <c r="O972" s="69">
        <v>0</v>
      </c>
      <c r="P972" s="69">
        <v>336.81</v>
      </c>
      <c r="Q972" s="69">
        <v>4086.36</v>
      </c>
      <c r="R972" s="69">
        <v>8307.7350000000006</v>
      </c>
      <c r="S972" s="69">
        <v>15045.044</v>
      </c>
      <c r="T972" s="69">
        <v>20468.8820000001</v>
      </c>
      <c r="U972" s="69">
        <v>500000</v>
      </c>
      <c r="V972" s="69">
        <v>1476.16841753465</v>
      </c>
      <c r="W972" s="69">
        <v>5941.7678688796304</v>
      </c>
    </row>
    <row r="973" spans="2:23">
      <c r="B973" s="67">
        <v>971</v>
      </c>
      <c r="C973" s="67" t="s">
        <v>1293</v>
      </c>
      <c r="D973" s="67" t="s">
        <v>1615</v>
      </c>
      <c r="E973" s="67">
        <v>0</v>
      </c>
      <c r="F973" s="70">
        <v>0</v>
      </c>
      <c r="G973" s="67">
        <v>54415</v>
      </c>
      <c r="H973" s="70">
        <v>0.68368282846050399</v>
      </c>
      <c r="I973" s="69">
        <v>0</v>
      </c>
      <c r="J973" s="69">
        <v>0</v>
      </c>
      <c r="K973" s="69">
        <v>0</v>
      </c>
      <c r="L973" s="69">
        <v>0</v>
      </c>
      <c r="M973" s="69">
        <v>0</v>
      </c>
      <c r="N973" s="69">
        <v>0</v>
      </c>
      <c r="O973" s="69">
        <v>0</v>
      </c>
      <c r="P973" s="69">
        <v>83.33</v>
      </c>
      <c r="Q973" s="69">
        <v>3805.13</v>
      </c>
      <c r="R973" s="69">
        <v>8025.0749999999998</v>
      </c>
      <c r="S973" s="69">
        <v>14911.325999999999</v>
      </c>
      <c r="T973" s="69">
        <v>20294.134999999998</v>
      </c>
      <c r="U973" s="69">
        <v>500000</v>
      </c>
      <c r="V973" s="69">
        <v>1387.43508964581</v>
      </c>
      <c r="W973" s="69">
        <v>5913.65054165539</v>
      </c>
    </row>
    <row r="974" spans="2:23">
      <c r="B974" s="67">
        <v>972</v>
      </c>
      <c r="C974" s="67" t="s">
        <v>1294</v>
      </c>
      <c r="D974" s="67" t="s">
        <v>1615</v>
      </c>
      <c r="E974" s="67">
        <v>0</v>
      </c>
      <c r="F974" s="70">
        <v>0</v>
      </c>
      <c r="G974" s="67">
        <v>39953</v>
      </c>
      <c r="H974" s="70">
        <v>0.50197886695731897</v>
      </c>
      <c r="I974" s="69">
        <v>0</v>
      </c>
      <c r="J974" s="69">
        <v>0</v>
      </c>
      <c r="K974" s="69">
        <v>0</v>
      </c>
      <c r="L974" s="69">
        <v>0</v>
      </c>
      <c r="M974" s="69">
        <v>0</v>
      </c>
      <c r="N974" s="69">
        <v>0</v>
      </c>
      <c r="O974" s="69">
        <v>0</v>
      </c>
      <c r="P974" s="69">
        <v>534.16999999999996</v>
      </c>
      <c r="Q974" s="69">
        <v>4433.12</v>
      </c>
      <c r="R974" s="69">
        <v>8683.4050000000007</v>
      </c>
      <c r="S974" s="69">
        <v>15486.556</v>
      </c>
      <c r="T974" s="69">
        <v>20899.45</v>
      </c>
      <c r="U974" s="69">
        <v>500000</v>
      </c>
      <c r="V974" s="69">
        <v>1579.3913706323599</v>
      </c>
      <c r="W974" s="69">
        <v>6006.3280545204998</v>
      </c>
    </row>
    <row r="975" spans="2:23">
      <c r="B975" s="67">
        <v>973</v>
      </c>
      <c r="C975" s="67" t="s">
        <v>1295</v>
      </c>
      <c r="D975" s="67" t="s">
        <v>1615</v>
      </c>
      <c r="E975" s="67">
        <v>0</v>
      </c>
      <c r="F975" s="70">
        <v>0</v>
      </c>
      <c r="G975" s="67">
        <v>52398</v>
      </c>
      <c r="H975" s="70">
        <v>0.65834076717216805</v>
      </c>
      <c r="I975" s="69">
        <v>0</v>
      </c>
      <c r="J975" s="69">
        <v>0</v>
      </c>
      <c r="K975" s="69">
        <v>0</v>
      </c>
      <c r="L975" s="69">
        <v>0</v>
      </c>
      <c r="M975" s="69">
        <v>0</v>
      </c>
      <c r="N975" s="69">
        <v>0</v>
      </c>
      <c r="O975" s="69">
        <v>0</v>
      </c>
      <c r="P975" s="69">
        <v>213.61</v>
      </c>
      <c r="Q975" s="69">
        <v>4198.45</v>
      </c>
      <c r="R975" s="69">
        <v>8470.1350000000002</v>
      </c>
      <c r="S975" s="69">
        <v>15222.467999999901</v>
      </c>
      <c r="T975" s="69">
        <v>20735.784</v>
      </c>
      <c r="U975" s="69">
        <v>500000</v>
      </c>
      <c r="V975" s="69">
        <v>1485.7817255719899</v>
      </c>
      <c r="W975" s="69">
        <v>5983.40893306214</v>
      </c>
    </row>
    <row r="976" spans="2:23">
      <c r="B976" s="67">
        <v>974</v>
      </c>
      <c r="C976" s="67" t="s">
        <v>1296</v>
      </c>
      <c r="D976" s="67" t="s">
        <v>1615</v>
      </c>
      <c r="E976" s="67">
        <v>0</v>
      </c>
      <c r="F976" s="70">
        <v>0</v>
      </c>
      <c r="G976" s="67">
        <v>62706</v>
      </c>
      <c r="H976" s="70">
        <v>0.787852897940722</v>
      </c>
      <c r="I976" s="69">
        <v>0</v>
      </c>
      <c r="J976" s="69">
        <v>0</v>
      </c>
      <c r="K976" s="69">
        <v>0</v>
      </c>
      <c r="L976" s="69">
        <v>0</v>
      </c>
      <c r="M976" s="69">
        <v>0</v>
      </c>
      <c r="N976" s="69">
        <v>0</v>
      </c>
      <c r="O976" s="69">
        <v>0</v>
      </c>
      <c r="P976" s="69">
        <v>0</v>
      </c>
      <c r="Q976" s="69">
        <v>380.7</v>
      </c>
      <c r="R976" s="69">
        <v>1494.53</v>
      </c>
      <c r="S976" s="69">
        <v>3948.67399999999</v>
      </c>
      <c r="T976" s="69">
        <v>6740.5290000000196</v>
      </c>
      <c r="U976" s="69">
        <v>56101.66</v>
      </c>
      <c r="V976" s="69">
        <v>299.82835571861102</v>
      </c>
      <c r="W976" s="69">
        <v>1489.38643371944</v>
      </c>
    </row>
    <row r="977" spans="2:23">
      <c r="B977" s="67">
        <v>975</v>
      </c>
      <c r="C977" s="67" t="s">
        <v>1297</v>
      </c>
      <c r="D977" s="67" t="s">
        <v>1615</v>
      </c>
      <c r="E977" s="67">
        <v>0</v>
      </c>
      <c r="F977" s="70">
        <v>0</v>
      </c>
      <c r="G977" s="67">
        <v>71111</v>
      </c>
      <c r="H977" s="70">
        <v>0.89345529017099901</v>
      </c>
      <c r="I977" s="69">
        <v>0</v>
      </c>
      <c r="J977" s="69">
        <v>0</v>
      </c>
      <c r="K977" s="69">
        <v>0</v>
      </c>
      <c r="L977" s="69">
        <v>0</v>
      </c>
      <c r="M977" s="69">
        <v>0</v>
      </c>
      <c r="N977" s="69">
        <v>0</v>
      </c>
      <c r="O977" s="69">
        <v>0</v>
      </c>
      <c r="P977" s="69">
        <v>0</v>
      </c>
      <c r="Q977" s="69">
        <v>1</v>
      </c>
      <c r="R977" s="69">
        <v>1341.52</v>
      </c>
      <c r="S977" s="69">
        <v>3883.96</v>
      </c>
      <c r="T977" s="69">
        <v>6724.4160000000702</v>
      </c>
      <c r="U977" s="69">
        <v>56101.66</v>
      </c>
      <c r="V977" s="69">
        <v>267.66102096970798</v>
      </c>
      <c r="W977" s="69">
        <v>1480.7661783675901</v>
      </c>
    </row>
    <row r="978" spans="2:23">
      <c r="B978" s="67">
        <v>976</v>
      </c>
      <c r="C978" s="67" t="s">
        <v>1298</v>
      </c>
      <c r="D978" s="67" t="s">
        <v>1615</v>
      </c>
      <c r="E978" s="67">
        <v>0</v>
      </c>
      <c r="F978" s="70">
        <v>0</v>
      </c>
      <c r="G978" s="67">
        <v>41495</v>
      </c>
      <c r="H978" s="70">
        <v>0.52135291678707396</v>
      </c>
      <c r="I978" s="69">
        <v>0</v>
      </c>
      <c r="J978" s="69">
        <v>0</v>
      </c>
      <c r="K978" s="69">
        <v>0</v>
      </c>
      <c r="L978" s="69">
        <v>0</v>
      </c>
      <c r="M978" s="69">
        <v>0</v>
      </c>
      <c r="N978" s="69">
        <v>0</v>
      </c>
      <c r="O978" s="69">
        <v>0</v>
      </c>
      <c r="P978" s="69">
        <v>545.78499999999997</v>
      </c>
      <c r="Q978" s="69">
        <v>4683.4799999999996</v>
      </c>
      <c r="R978" s="69">
        <v>8932.7900000000009</v>
      </c>
      <c r="S978" s="69">
        <v>15855.356</v>
      </c>
      <c r="T978" s="69">
        <v>21430.514000000199</v>
      </c>
      <c r="U978" s="69">
        <v>579728.63</v>
      </c>
      <c r="V978" s="69">
        <v>1648.1935221319</v>
      </c>
      <c r="W978" s="69">
        <v>6507.6044570377098</v>
      </c>
    </row>
    <row r="979" spans="2:23">
      <c r="B979" s="67">
        <v>977</v>
      </c>
      <c r="C979" s="67" t="s">
        <v>1299</v>
      </c>
      <c r="D979" s="67" t="s">
        <v>1615</v>
      </c>
      <c r="E979" s="67">
        <v>0</v>
      </c>
      <c r="F979" s="70">
        <v>0</v>
      </c>
      <c r="G979" s="67">
        <v>51764</v>
      </c>
      <c r="H979" s="70">
        <v>0.650375042404292</v>
      </c>
      <c r="I979" s="69">
        <v>0</v>
      </c>
      <c r="J979" s="69">
        <v>0</v>
      </c>
      <c r="K979" s="69">
        <v>0</v>
      </c>
      <c r="L979" s="69">
        <v>0</v>
      </c>
      <c r="M979" s="69">
        <v>0</v>
      </c>
      <c r="N979" s="69">
        <v>0</v>
      </c>
      <c r="O979" s="69">
        <v>0</v>
      </c>
      <c r="P979" s="69">
        <v>279.58499999999998</v>
      </c>
      <c r="Q979" s="69">
        <v>4448.97</v>
      </c>
      <c r="R979" s="69">
        <v>8724.5</v>
      </c>
      <c r="S979" s="69">
        <v>15664.4</v>
      </c>
      <c r="T979" s="69">
        <v>21249.488000000001</v>
      </c>
      <c r="U979" s="69">
        <v>579728.63</v>
      </c>
      <c r="V979" s="69">
        <v>1565.28694111143</v>
      </c>
      <c r="W979" s="69">
        <v>6484.2932491933198</v>
      </c>
    </row>
    <row r="980" spans="2:23">
      <c r="B980" s="67">
        <v>978</v>
      </c>
      <c r="C980" s="67" t="s">
        <v>1300</v>
      </c>
      <c r="D980" s="67" t="s">
        <v>1615</v>
      </c>
      <c r="E980" s="67">
        <v>0</v>
      </c>
      <c r="F980" s="70">
        <v>0</v>
      </c>
      <c r="G980" s="67">
        <v>36777</v>
      </c>
      <c r="H980" s="70">
        <v>0.46207485771004297</v>
      </c>
      <c r="I980" s="69">
        <v>0</v>
      </c>
      <c r="J980" s="69">
        <v>0</v>
      </c>
      <c r="K980" s="69">
        <v>0</v>
      </c>
      <c r="L980" s="69">
        <v>0</v>
      </c>
      <c r="M980" s="69">
        <v>0</v>
      </c>
      <c r="N980" s="69">
        <v>0</v>
      </c>
      <c r="O980" s="69">
        <v>16.8</v>
      </c>
      <c r="P980" s="69">
        <v>851.13</v>
      </c>
      <c r="Q980" s="69">
        <v>5000.67</v>
      </c>
      <c r="R980" s="69">
        <v>9302.4249999999993</v>
      </c>
      <c r="S980" s="69">
        <v>16351.88</v>
      </c>
      <c r="T980" s="69">
        <v>21868.401999999998</v>
      </c>
      <c r="U980" s="69">
        <v>579728.63</v>
      </c>
      <c r="V980" s="69">
        <v>1766.5736697616601</v>
      </c>
      <c r="W980" s="69">
        <v>6569.9422921758796</v>
      </c>
    </row>
    <row r="981" spans="2:23">
      <c r="B981" s="67">
        <v>979</v>
      </c>
      <c r="C981" s="67" t="s">
        <v>1301</v>
      </c>
      <c r="D981" s="67" t="s">
        <v>1615</v>
      </c>
      <c r="E981" s="67">
        <v>0</v>
      </c>
      <c r="F981" s="70">
        <v>0</v>
      </c>
      <c r="G981" s="67">
        <v>49340</v>
      </c>
      <c r="H981" s="70">
        <v>0.619919337613549</v>
      </c>
      <c r="I981" s="69">
        <v>0</v>
      </c>
      <c r="J981" s="69">
        <v>0</v>
      </c>
      <c r="K981" s="69">
        <v>0</v>
      </c>
      <c r="L981" s="69">
        <v>0</v>
      </c>
      <c r="M981" s="69">
        <v>0</v>
      </c>
      <c r="N981" s="69">
        <v>0</v>
      </c>
      <c r="O981" s="69">
        <v>0</v>
      </c>
      <c r="P981" s="69">
        <v>574.75</v>
      </c>
      <c r="Q981" s="69">
        <v>4852.9399999999996</v>
      </c>
      <c r="R981" s="69">
        <v>9123.3649999999998</v>
      </c>
      <c r="S981" s="69">
        <v>16157.245999999999</v>
      </c>
      <c r="T981" s="69">
        <v>21755.471000000001</v>
      </c>
      <c r="U981" s="69">
        <v>579728.63</v>
      </c>
      <c r="V981" s="69">
        <v>1677.9950488120501</v>
      </c>
      <c r="W981" s="69">
        <v>6552.2107170236004</v>
      </c>
    </row>
    <row r="982" spans="2:23">
      <c r="B982" s="67">
        <v>980</v>
      </c>
      <c r="C982" s="67" t="s">
        <v>1302</v>
      </c>
      <c r="D982" s="67" t="s">
        <v>1615</v>
      </c>
      <c r="E982" s="67">
        <v>0</v>
      </c>
      <c r="F982" s="70">
        <v>0</v>
      </c>
      <c r="G982" s="67">
        <v>76759</v>
      </c>
      <c r="H982" s="70">
        <v>0.96441808747220203</v>
      </c>
      <c r="I982" s="69">
        <v>0</v>
      </c>
      <c r="J982" s="69">
        <v>0</v>
      </c>
      <c r="K982" s="69">
        <v>0</v>
      </c>
      <c r="L982" s="69">
        <v>0</v>
      </c>
      <c r="M982" s="69">
        <v>0</v>
      </c>
      <c r="N982" s="69">
        <v>0</v>
      </c>
      <c r="O982" s="69">
        <v>0</v>
      </c>
      <c r="P982" s="69">
        <v>0</v>
      </c>
      <c r="Q982" s="69">
        <v>0</v>
      </c>
      <c r="R982" s="69">
        <v>0</v>
      </c>
      <c r="S982" s="69">
        <v>1561.14399999999</v>
      </c>
      <c r="T982" s="69">
        <v>3562.3330000000201</v>
      </c>
      <c r="U982" s="69">
        <v>45692.69</v>
      </c>
      <c r="V982" s="69">
        <v>119.66135605784601</v>
      </c>
      <c r="W982" s="69">
        <v>1034.34731624804</v>
      </c>
    </row>
    <row r="983" spans="2:23">
      <c r="B983" s="67">
        <v>981</v>
      </c>
      <c r="C983" s="67" t="s">
        <v>1303</v>
      </c>
      <c r="D983" s="67" t="s">
        <v>1615</v>
      </c>
      <c r="E983" s="67">
        <v>0</v>
      </c>
      <c r="F983" s="70">
        <v>0</v>
      </c>
      <c r="G983" s="67">
        <v>76759</v>
      </c>
      <c r="H983" s="70">
        <v>0.96441808747220203</v>
      </c>
      <c r="I983" s="69">
        <v>0</v>
      </c>
      <c r="J983" s="69">
        <v>0</v>
      </c>
      <c r="K983" s="69">
        <v>0</v>
      </c>
      <c r="L983" s="69">
        <v>0</v>
      </c>
      <c r="M983" s="69">
        <v>0</v>
      </c>
      <c r="N983" s="69">
        <v>0</v>
      </c>
      <c r="O983" s="69">
        <v>0</v>
      </c>
      <c r="P983" s="69">
        <v>0</v>
      </c>
      <c r="Q983" s="69">
        <v>0</v>
      </c>
      <c r="R983" s="69">
        <v>0</v>
      </c>
      <c r="S983" s="69">
        <v>1561.14399999999</v>
      </c>
      <c r="T983" s="69">
        <v>3562.3330000000201</v>
      </c>
      <c r="U983" s="69">
        <v>45692.69</v>
      </c>
      <c r="V983" s="69">
        <v>119.66135605784601</v>
      </c>
      <c r="W983" s="69">
        <v>1034.34731624804</v>
      </c>
    </row>
    <row r="984" spans="2:23">
      <c r="B984" s="67">
        <v>982</v>
      </c>
      <c r="C984" s="67" t="s">
        <v>1304</v>
      </c>
      <c r="D984" s="67" t="s">
        <v>1615</v>
      </c>
      <c r="E984" s="67">
        <v>0</v>
      </c>
      <c r="F984" s="70">
        <v>0</v>
      </c>
      <c r="G984" s="67">
        <v>70941</v>
      </c>
      <c r="H984" s="70">
        <v>0.89131937028055896</v>
      </c>
      <c r="I984" s="69">
        <v>0</v>
      </c>
      <c r="J984" s="69">
        <v>0</v>
      </c>
      <c r="K984" s="69">
        <v>0</v>
      </c>
      <c r="L984" s="69">
        <v>0</v>
      </c>
      <c r="M984" s="69">
        <v>0</v>
      </c>
      <c r="N984" s="69">
        <v>0</v>
      </c>
      <c r="O984" s="69">
        <v>0</v>
      </c>
      <c r="P984" s="69">
        <v>0</v>
      </c>
      <c r="Q984" s="69">
        <v>177.28</v>
      </c>
      <c r="R984" s="69">
        <v>2863.06</v>
      </c>
      <c r="S984" s="69">
        <v>6625.1819999999798</v>
      </c>
      <c r="T984" s="69">
        <v>9933.6280000000097</v>
      </c>
      <c r="U984" s="69">
        <v>160287.44</v>
      </c>
      <c r="V984" s="69">
        <v>462.46623236295602</v>
      </c>
      <c r="W984" s="69">
        <v>2605.3064152914599</v>
      </c>
    </row>
    <row r="985" spans="2:23">
      <c r="B985" s="67">
        <v>983</v>
      </c>
      <c r="C985" s="67" t="s">
        <v>1305</v>
      </c>
      <c r="D985" s="67" t="s">
        <v>1615</v>
      </c>
      <c r="E985" s="67">
        <v>0</v>
      </c>
      <c r="F985" s="70">
        <v>0</v>
      </c>
      <c r="G985" s="67">
        <v>72124</v>
      </c>
      <c r="H985" s="70">
        <v>0.90618285987109104</v>
      </c>
      <c r="I985" s="69">
        <v>0</v>
      </c>
      <c r="J985" s="69">
        <v>0</v>
      </c>
      <c r="K985" s="69">
        <v>0</v>
      </c>
      <c r="L985" s="69">
        <v>0</v>
      </c>
      <c r="M985" s="69">
        <v>0</v>
      </c>
      <c r="N985" s="69">
        <v>0</v>
      </c>
      <c r="O985" s="69">
        <v>0</v>
      </c>
      <c r="P985" s="69">
        <v>0</v>
      </c>
      <c r="Q985" s="69">
        <v>0</v>
      </c>
      <c r="R985" s="69">
        <v>2521.35</v>
      </c>
      <c r="S985" s="69">
        <v>6327.61599999999</v>
      </c>
      <c r="T985" s="69">
        <v>9541.0920000000096</v>
      </c>
      <c r="U985" s="69">
        <v>160287.44</v>
      </c>
      <c r="V985" s="69">
        <v>423.63142604063302</v>
      </c>
      <c r="W985" s="69">
        <v>2558.3926846607501</v>
      </c>
    </row>
    <row r="986" spans="2:23">
      <c r="B986" s="67">
        <v>984</v>
      </c>
      <c r="C986" s="67" t="s">
        <v>1306</v>
      </c>
      <c r="D986" s="67" t="s">
        <v>1615</v>
      </c>
      <c r="E986" s="67">
        <v>0</v>
      </c>
      <c r="F986" s="70">
        <v>0</v>
      </c>
      <c r="G986" s="67">
        <v>69691</v>
      </c>
      <c r="H986" s="70">
        <v>0.87561407696850102</v>
      </c>
      <c r="I986" s="69">
        <v>0</v>
      </c>
      <c r="J986" s="69">
        <v>0</v>
      </c>
      <c r="K986" s="69">
        <v>0</v>
      </c>
      <c r="L986" s="69">
        <v>0</v>
      </c>
      <c r="M986" s="69">
        <v>0</v>
      </c>
      <c r="N986" s="69">
        <v>0</v>
      </c>
      <c r="O986" s="69">
        <v>0</v>
      </c>
      <c r="P986" s="69">
        <v>0</v>
      </c>
      <c r="Q986" s="69">
        <v>698.91</v>
      </c>
      <c r="R986" s="69">
        <v>3381.86</v>
      </c>
      <c r="S986" s="69">
        <v>7271.1</v>
      </c>
      <c r="T986" s="69">
        <v>11037.857</v>
      </c>
      <c r="U986" s="69">
        <v>160287.44</v>
      </c>
      <c r="V986" s="69">
        <v>533.73311555326597</v>
      </c>
      <c r="W986" s="69">
        <v>2740.8777781270301</v>
      </c>
    </row>
    <row r="987" spans="2:23">
      <c r="B987" s="67">
        <v>985</v>
      </c>
      <c r="C987" s="67" t="s">
        <v>1307</v>
      </c>
      <c r="D987" s="67" t="s">
        <v>1615</v>
      </c>
      <c r="E987" s="67">
        <v>0</v>
      </c>
      <c r="F987" s="70">
        <v>0</v>
      </c>
      <c r="G987" s="67">
        <v>70630</v>
      </c>
      <c r="H987" s="70">
        <v>0.88741189330451897</v>
      </c>
      <c r="I987" s="69">
        <v>0</v>
      </c>
      <c r="J987" s="69">
        <v>0</v>
      </c>
      <c r="K987" s="69">
        <v>0</v>
      </c>
      <c r="L987" s="69">
        <v>0</v>
      </c>
      <c r="M987" s="69">
        <v>0</v>
      </c>
      <c r="N987" s="69">
        <v>0</v>
      </c>
      <c r="O987" s="69">
        <v>0</v>
      </c>
      <c r="P987" s="69">
        <v>0</v>
      </c>
      <c r="Q987" s="69">
        <v>371.08</v>
      </c>
      <c r="R987" s="69">
        <v>3121.7750000000001</v>
      </c>
      <c r="S987" s="69">
        <v>7000.2039999999997</v>
      </c>
      <c r="T987" s="69">
        <v>10799.776</v>
      </c>
      <c r="U987" s="69">
        <v>160287.44</v>
      </c>
      <c r="V987" s="69">
        <v>500.270403437575</v>
      </c>
      <c r="W987" s="69">
        <v>2700.1544263451501</v>
      </c>
    </row>
    <row r="988" spans="2:23">
      <c r="B988" s="67">
        <v>986</v>
      </c>
      <c r="C988" s="67" t="s">
        <v>1308</v>
      </c>
      <c r="D988" s="67" t="s">
        <v>1615</v>
      </c>
      <c r="E988" s="67">
        <v>0</v>
      </c>
      <c r="F988" s="70">
        <v>0</v>
      </c>
      <c r="G988" s="67">
        <v>76626</v>
      </c>
      <c r="H988" s="70">
        <v>0.96274704426379898</v>
      </c>
      <c r="I988" s="69">
        <v>0</v>
      </c>
      <c r="J988" s="69">
        <v>0</v>
      </c>
      <c r="K988" s="69">
        <v>0</v>
      </c>
      <c r="L988" s="69">
        <v>0</v>
      </c>
      <c r="M988" s="69">
        <v>0</v>
      </c>
      <c r="N988" s="69">
        <v>0</v>
      </c>
      <c r="O988" s="69">
        <v>0</v>
      </c>
      <c r="P988" s="69">
        <v>0</v>
      </c>
      <c r="Q988" s="69">
        <v>0</v>
      </c>
      <c r="R988" s="69">
        <v>0</v>
      </c>
      <c r="S988" s="69">
        <v>1714.80599999999</v>
      </c>
      <c r="T988" s="69">
        <v>3752.6370000000002</v>
      </c>
      <c r="U988" s="69">
        <v>45692.69</v>
      </c>
      <c r="V988" s="69">
        <v>126.75376587805199</v>
      </c>
      <c r="W988" s="69">
        <v>1063.4818423198899</v>
      </c>
    </row>
    <row r="989" spans="2:23">
      <c r="B989" s="67">
        <v>987</v>
      </c>
      <c r="C989" s="67" t="s">
        <v>1309</v>
      </c>
      <c r="D989" s="67" t="s">
        <v>1615</v>
      </c>
      <c r="E989" s="67">
        <v>0</v>
      </c>
      <c r="F989" s="70">
        <v>0</v>
      </c>
      <c r="G989" s="67">
        <v>76626</v>
      </c>
      <c r="H989" s="70">
        <v>0.96274704426379898</v>
      </c>
      <c r="I989" s="69">
        <v>0</v>
      </c>
      <c r="J989" s="69">
        <v>0</v>
      </c>
      <c r="K989" s="69">
        <v>0</v>
      </c>
      <c r="L989" s="69">
        <v>0</v>
      </c>
      <c r="M989" s="69">
        <v>0</v>
      </c>
      <c r="N989" s="69">
        <v>0</v>
      </c>
      <c r="O989" s="69">
        <v>0</v>
      </c>
      <c r="P989" s="69">
        <v>0</v>
      </c>
      <c r="Q989" s="69">
        <v>0</v>
      </c>
      <c r="R989" s="69">
        <v>0</v>
      </c>
      <c r="S989" s="69">
        <v>1714.80599999999</v>
      </c>
      <c r="T989" s="69">
        <v>3752.6370000000002</v>
      </c>
      <c r="U989" s="69">
        <v>45692.69</v>
      </c>
      <c r="V989" s="69">
        <v>126.75376587805199</v>
      </c>
      <c r="W989" s="69">
        <v>1063.4818423198899</v>
      </c>
    </row>
    <row r="990" spans="2:23">
      <c r="B990" s="67">
        <v>988</v>
      </c>
      <c r="C990" s="67" t="s">
        <v>1310</v>
      </c>
      <c r="D990" s="67" t="s">
        <v>1615</v>
      </c>
      <c r="E990" s="67">
        <v>0</v>
      </c>
      <c r="F990" s="70">
        <v>0</v>
      </c>
      <c r="G990" s="67">
        <v>70820</v>
      </c>
      <c r="H990" s="70">
        <v>0.88979909788795197</v>
      </c>
      <c r="I990" s="69">
        <v>0</v>
      </c>
      <c r="J990" s="69">
        <v>0</v>
      </c>
      <c r="K990" s="69">
        <v>0</v>
      </c>
      <c r="L990" s="69">
        <v>0</v>
      </c>
      <c r="M990" s="69">
        <v>0</v>
      </c>
      <c r="N990" s="69">
        <v>0</v>
      </c>
      <c r="O990" s="69">
        <v>0</v>
      </c>
      <c r="P990" s="69">
        <v>0</v>
      </c>
      <c r="Q990" s="69">
        <v>213.63</v>
      </c>
      <c r="R990" s="69">
        <v>2896.5749999999998</v>
      </c>
      <c r="S990" s="69">
        <v>6670.616</v>
      </c>
      <c r="T990" s="69">
        <v>10000</v>
      </c>
      <c r="U990" s="69">
        <v>160287.44</v>
      </c>
      <c r="V990" s="69">
        <v>468.654237790705</v>
      </c>
      <c r="W990" s="69">
        <v>2617.4179552451701</v>
      </c>
    </row>
    <row r="991" spans="2:23">
      <c r="B991" s="67">
        <v>989</v>
      </c>
      <c r="C991" s="67" t="s">
        <v>1311</v>
      </c>
      <c r="D991" s="67" t="s">
        <v>1615</v>
      </c>
      <c r="E991" s="67">
        <v>0</v>
      </c>
      <c r="F991" s="70">
        <v>0</v>
      </c>
      <c r="G991" s="67">
        <v>71987</v>
      </c>
      <c r="H991" s="70">
        <v>0.90446155972408904</v>
      </c>
      <c r="I991" s="69">
        <v>0</v>
      </c>
      <c r="J991" s="69">
        <v>0</v>
      </c>
      <c r="K991" s="69">
        <v>0</v>
      </c>
      <c r="L991" s="69">
        <v>0</v>
      </c>
      <c r="M991" s="69">
        <v>0</v>
      </c>
      <c r="N991" s="69">
        <v>0</v>
      </c>
      <c r="O991" s="69">
        <v>0</v>
      </c>
      <c r="P991" s="69">
        <v>0</v>
      </c>
      <c r="Q991" s="69">
        <v>0</v>
      </c>
      <c r="R991" s="69">
        <v>2585.88</v>
      </c>
      <c r="S991" s="69">
        <v>6414.3040000000001</v>
      </c>
      <c r="T991" s="69">
        <v>9645.5910000000094</v>
      </c>
      <c r="U991" s="69">
        <v>160287.44</v>
      </c>
      <c r="V991" s="69">
        <v>432.19697528615001</v>
      </c>
      <c r="W991" s="69">
        <v>2574.97237531681</v>
      </c>
    </row>
    <row r="992" spans="2:23">
      <c r="B992" s="67">
        <v>990</v>
      </c>
      <c r="C992" s="67" t="s">
        <v>1312</v>
      </c>
      <c r="D992" s="67" t="s">
        <v>1615</v>
      </c>
      <c r="E992" s="67">
        <v>0</v>
      </c>
      <c r="F992" s="70">
        <v>0</v>
      </c>
      <c r="G992" s="67">
        <v>69522</v>
      </c>
      <c r="H992" s="70">
        <v>0.87349072131271099</v>
      </c>
      <c r="I992" s="69">
        <v>0</v>
      </c>
      <c r="J992" s="69">
        <v>0</v>
      </c>
      <c r="K992" s="69">
        <v>0</v>
      </c>
      <c r="L992" s="69">
        <v>0</v>
      </c>
      <c r="M992" s="69">
        <v>0</v>
      </c>
      <c r="N992" s="69">
        <v>0</v>
      </c>
      <c r="O992" s="69">
        <v>0</v>
      </c>
      <c r="P992" s="69">
        <v>0</v>
      </c>
      <c r="Q992" s="69">
        <v>760.57</v>
      </c>
      <c r="R992" s="69">
        <v>3454.3249999999998</v>
      </c>
      <c r="S992" s="69">
        <v>7372.0020000000004</v>
      </c>
      <c r="T992" s="69">
        <v>11170.423000000101</v>
      </c>
      <c r="U992" s="69">
        <v>160287.44</v>
      </c>
      <c r="V992" s="69">
        <v>543.00151034664702</v>
      </c>
      <c r="W992" s="69">
        <v>2756.0846905216499</v>
      </c>
    </row>
    <row r="993" spans="2:23">
      <c r="B993" s="67">
        <v>991</v>
      </c>
      <c r="C993" s="67" t="s">
        <v>1313</v>
      </c>
      <c r="D993" s="67" t="s">
        <v>1615</v>
      </c>
      <c r="E993" s="67">
        <v>0</v>
      </c>
      <c r="F993" s="70">
        <v>0</v>
      </c>
      <c r="G993" s="67">
        <v>70425</v>
      </c>
      <c r="H993" s="70">
        <v>0.88483622520134197</v>
      </c>
      <c r="I993" s="69">
        <v>0</v>
      </c>
      <c r="J993" s="69">
        <v>0</v>
      </c>
      <c r="K993" s="69">
        <v>0</v>
      </c>
      <c r="L993" s="69">
        <v>0</v>
      </c>
      <c r="M993" s="69">
        <v>0</v>
      </c>
      <c r="N993" s="69">
        <v>0</v>
      </c>
      <c r="O993" s="69">
        <v>0</v>
      </c>
      <c r="P993" s="69">
        <v>0</v>
      </c>
      <c r="Q993" s="69">
        <v>463.15</v>
      </c>
      <c r="R993" s="69">
        <v>3215.56</v>
      </c>
      <c r="S993" s="69">
        <v>7138.9039999999904</v>
      </c>
      <c r="T993" s="69">
        <v>10973.960999999999</v>
      </c>
      <c r="U993" s="69">
        <v>160287.44</v>
      </c>
      <c r="V993" s="69">
        <v>513.17509919463305</v>
      </c>
      <c r="W993" s="69">
        <v>2723.8388290494599</v>
      </c>
    </row>
    <row r="994" spans="2:23">
      <c r="B994" s="67">
        <v>992</v>
      </c>
      <c r="C994" s="67" t="s">
        <v>1314</v>
      </c>
      <c r="D994" s="67" t="s">
        <v>1615</v>
      </c>
      <c r="E994" s="67">
        <v>0</v>
      </c>
      <c r="F994" s="70">
        <v>0</v>
      </c>
      <c r="G994" s="67">
        <v>76368</v>
      </c>
      <c r="H994" s="70">
        <v>0.95950547172418998</v>
      </c>
      <c r="I994" s="69">
        <v>0</v>
      </c>
      <c r="J994" s="69">
        <v>0</v>
      </c>
      <c r="K994" s="69">
        <v>0</v>
      </c>
      <c r="L994" s="69">
        <v>0</v>
      </c>
      <c r="M994" s="69">
        <v>0</v>
      </c>
      <c r="N994" s="69">
        <v>0</v>
      </c>
      <c r="O994" s="69">
        <v>0</v>
      </c>
      <c r="P994" s="69">
        <v>0</v>
      </c>
      <c r="Q994" s="69">
        <v>0</v>
      </c>
      <c r="R994" s="69">
        <v>0</v>
      </c>
      <c r="S994" s="69">
        <v>1902.7339999999999</v>
      </c>
      <c r="T994" s="69">
        <v>3976.26</v>
      </c>
      <c r="U994" s="69">
        <v>45692.69</v>
      </c>
      <c r="V994" s="69">
        <v>137.17180711386999</v>
      </c>
      <c r="W994" s="69">
        <v>1099.97196362765</v>
      </c>
    </row>
    <row r="995" spans="2:23">
      <c r="B995" s="67">
        <v>993</v>
      </c>
      <c r="C995" s="67" t="s">
        <v>1315</v>
      </c>
      <c r="D995" s="67" t="s">
        <v>1615</v>
      </c>
      <c r="E995" s="67">
        <v>0</v>
      </c>
      <c r="F995" s="70">
        <v>0</v>
      </c>
      <c r="G995" s="67">
        <v>76368</v>
      </c>
      <c r="H995" s="70">
        <v>0.95950547172418998</v>
      </c>
      <c r="I995" s="69">
        <v>0</v>
      </c>
      <c r="J995" s="69">
        <v>0</v>
      </c>
      <c r="K995" s="69">
        <v>0</v>
      </c>
      <c r="L995" s="69">
        <v>0</v>
      </c>
      <c r="M995" s="69">
        <v>0</v>
      </c>
      <c r="N995" s="69">
        <v>0</v>
      </c>
      <c r="O995" s="69">
        <v>0</v>
      </c>
      <c r="P995" s="69">
        <v>0</v>
      </c>
      <c r="Q995" s="69">
        <v>0</v>
      </c>
      <c r="R995" s="69">
        <v>0</v>
      </c>
      <c r="S995" s="69">
        <v>1902.7339999999999</v>
      </c>
      <c r="T995" s="69">
        <v>3976.26</v>
      </c>
      <c r="U995" s="69">
        <v>45692.69</v>
      </c>
      <c r="V995" s="69">
        <v>137.17180711386999</v>
      </c>
      <c r="W995" s="69">
        <v>1099.97196362765</v>
      </c>
    </row>
    <row r="996" spans="2:23">
      <c r="B996" s="67">
        <v>994</v>
      </c>
      <c r="C996" s="67" t="s">
        <v>1316</v>
      </c>
      <c r="D996" s="67" t="s">
        <v>1615</v>
      </c>
      <c r="E996" s="67">
        <v>0</v>
      </c>
      <c r="F996" s="70">
        <v>0</v>
      </c>
      <c r="G996" s="67">
        <v>70559</v>
      </c>
      <c r="H996" s="70">
        <v>0.88651983264439405</v>
      </c>
      <c r="I996" s="69">
        <v>0</v>
      </c>
      <c r="J996" s="69">
        <v>0</v>
      </c>
      <c r="K996" s="69">
        <v>0</v>
      </c>
      <c r="L996" s="69">
        <v>0</v>
      </c>
      <c r="M996" s="69">
        <v>0</v>
      </c>
      <c r="N996" s="69">
        <v>0</v>
      </c>
      <c r="O996" s="69">
        <v>0</v>
      </c>
      <c r="P996" s="69">
        <v>0</v>
      </c>
      <c r="Q996" s="69">
        <v>302.39999999999998</v>
      </c>
      <c r="R996" s="69">
        <v>2975.4549999999999</v>
      </c>
      <c r="S996" s="69">
        <v>6737.8679999999904</v>
      </c>
      <c r="T996" s="69">
        <v>10135.300999999999</v>
      </c>
      <c r="U996" s="69">
        <v>160287.44</v>
      </c>
      <c r="V996" s="69">
        <v>478.51780402306798</v>
      </c>
      <c r="W996" s="69">
        <v>2634.5007869995302</v>
      </c>
    </row>
    <row r="997" spans="2:23">
      <c r="B997" s="67">
        <v>995</v>
      </c>
      <c r="C997" s="67" t="s">
        <v>1317</v>
      </c>
      <c r="D997" s="67" t="s">
        <v>1615</v>
      </c>
      <c r="E997" s="67">
        <v>0</v>
      </c>
      <c r="F997" s="70">
        <v>0</v>
      </c>
      <c r="G997" s="67">
        <v>71748</v>
      </c>
      <c r="H997" s="70">
        <v>0.90145870764282399</v>
      </c>
      <c r="I997" s="69">
        <v>0</v>
      </c>
      <c r="J997" s="69">
        <v>0</v>
      </c>
      <c r="K997" s="69">
        <v>0</v>
      </c>
      <c r="L997" s="69">
        <v>0</v>
      </c>
      <c r="M997" s="69">
        <v>0</v>
      </c>
      <c r="N997" s="69">
        <v>0</v>
      </c>
      <c r="O997" s="69">
        <v>0</v>
      </c>
      <c r="P997" s="69">
        <v>0</v>
      </c>
      <c r="Q997" s="69">
        <v>0</v>
      </c>
      <c r="R997" s="69">
        <v>2704.8449999999998</v>
      </c>
      <c r="S997" s="69">
        <v>6550.5619999999799</v>
      </c>
      <c r="T997" s="69">
        <v>9889.1780000000308</v>
      </c>
      <c r="U997" s="69">
        <v>160287.44</v>
      </c>
      <c r="V997" s="69">
        <v>445.37475267304097</v>
      </c>
      <c r="W997" s="69">
        <v>2597.62437013303</v>
      </c>
    </row>
    <row r="998" spans="2:23">
      <c r="B998" s="67">
        <v>996</v>
      </c>
      <c r="C998" s="67" t="s">
        <v>1318</v>
      </c>
      <c r="D998" s="67" t="s">
        <v>1615</v>
      </c>
      <c r="E998" s="67">
        <v>0</v>
      </c>
      <c r="F998" s="70">
        <v>0</v>
      </c>
      <c r="G998" s="67">
        <v>69187</v>
      </c>
      <c r="H998" s="70">
        <v>0.86928170270507998</v>
      </c>
      <c r="I998" s="69">
        <v>0</v>
      </c>
      <c r="J998" s="69">
        <v>0</v>
      </c>
      <c r="K998" s="69">
        <v>0</v>
      </c>
      <c r="L998" s="69">
        <v>0</v>
      </c>
      <c r="M998" s="69">
        <v>0</v>
      </c>
      <c r="N998" s="69">
        <v>0</v>
      </c>
      <c r="O998" s="69">
        <v>0</v>
      </c>
      <c r="P998" s="69">
        <v>0</v>
      </c>
      <c r="Q998" s="69">
        <v>896</v>
      </c>
      <c r="R998" s="69">
        <v>3569.0349999999999</v>
      </c>
      <c r="S998" s="69">
        <v>7517.3019999999797</v>
      </c>
      <c r="T998" s="69">
        <v>11313.289000000101</v>
      </c>
      <c r="U998" s="69">
        <v>160287.44</v>
      </c>
      <c r="V998" s="69">
        <v>557.59326268045402</v>
      </c>
      <c r="W998" s="69">
        <v>2777.7635157805998</v>
      </c>
    </row>
    <row r="999" spans="2:23">
      <c r="B999" s="67">
        <v>997</v>
      </c>
      <c r="C999" s="67" t="s">
        <v>1319</v>
      </c>
      <c r="D999" s="67" t="s">
        <v>1615</v>
      </c>
      <c r="E999" s="67">
        <v>0</v>
      </c>
      <c r="F999" s="70">
        <v>0</v>
      </c>
      <c r="G999" s="67">
        <v>70071</v>
      </c>
      <c r="H999" s="70">
        <v>0.88038848613536702</v>
      </c>
      <c r="I999" s="69">
        <v>0</v>
      </c>
      <c r="J999" s="69">
        <v>0</v>
      </c>
      <c r="K999" s="69">
        <v>0</v>
      </c>
      <c r="L999" s="69">
        <v>0</v>
      </c>
      <c r="M999" s="69">
        <v>0</v>
      </c>
      <c r="N999" s="69">
        <v>0</v>
      </c>
      <c r="O999" s="69">
        <v>0</v>
      </c>
      <c r="P999" s="69">
        <v>0</v>
      </c>
      <c r="Q999" s="69">
        <v>642.22</v>
      </c>
      <c r="R999" s="69">
        <v>3365.51</v>
      </c>
      <c r="S999" s="69">
        <v>7305.8779999999397</v>
      </c>
      <c r="T999" s="69">
        <v>11170.423000000101</v>
      </c>
      <c r="U999" s="69">
        <v>160287.44</v>
      </c>
      <c r="V999" s="69">
        <v>532.43529004535696</v>
      </c>
      <c r="W999" s="69">
        <v>2754.9153352197</v>
      </c>
    </row>
    <row r="1000" spans="2:23">
      <c r="B1000" s="67">
        <v>998</v>
      </c>
      <c r="C1000" s="67" t="s">
        <v>1320</v>
      </c>
      <c r="D1000" s="67" t="s">
        <v>1615</v>
      </c>
      <c r="E1000" s="67">
        <v>0</v>
      </c>
      <c r="F1000" s="70">
        <v>0</v>
      </c>
      <c r="G1000" s="67">
        <v>75885</v>
      </c>
      <c r="H1000" s="70">
        <v>0.95343694638841103</v>
      </c>
      <c r="I1000" s="69">
        <v>0</v>
      </c>
      <c r="J1000" s="69">
        <v>0</v>
      </c>
      <c r="K1000" s="69">
        <v>0</v>
      </c>
      <c r="L1000" s="69">
        <v>0</v>
      </c>
      <c r="M1000" s="69">
        <v>0</v>
      </c>
      <c r="N1000" s="69">
        <v>0</v>
      </c>
      <c r="O1000" s="69">
        <v>0</v>
      </c>
      <c r="P1000" s="69">
        <v>0</v>
      </c>
      <c r="Q1000" s="69">
        <v>0</v>
      </c>
      <c r="R1000" s="69">
        <v>0</v>
      </c>
      <c r="S1000" s="69">
        <v>2207.6660000000002</v>
      </c>
      <c r="T1000" s="69">
        <v>4322.0640000000303</v>
      </c>
      <c r="U1000" s="69">
        <v>45692.69</v>
      </c>
      <c r="V1000" s="69">
        <v>151.813157769094</v>
      </c>
      <c r="W1000" s="69">
        <v>1134.51819761243</v>
      </c>
    </row>
    <row r="1001" spans="2:23">
      <c r="B1001" s="67">
        <v>999</v>
      </c>
      <c r="C1001" s="67" t="s">
        <v>1321</v>
      </c>
      <c r="D1001" s="67" t="s">
        <v>1615</v>
      </c>
      <c r="E1001" s="67">
        <v>0</v>
      </c>
      <c r="F1001" s="70">
        <v>0</v>
      </c>
      <c r="G1001" s="67">
        <v>75885</v>
      </c>
      <c r="H1001" s="70">
        <v>0.95343694638841103</v>
      </c>
      <c r="I1001" s="69">
        <v>0</v>
      </c>
      <c r="J1001" s="69">
        <v>0</v>
      </c>
      <c r="K1001" s="69">
        <v>0</v>
      </c>
      <c r="L1001" s="69">
        <v>0</v>
      </c>
      <c r="M1001" s="69">
        <v>0</v>
      </c>
      <c r="N1001" s="69">
        <v>0</v>
      </c>
      <c r="O1001" s="69">
        <v>0</v>
      </c>
      <c r="P1001" s="69">
        <v>0</v>
      </c>
      <c r="Q1001" s="69">
        <v>0</v>
      </c>
      <c r="R1001" s="69">
        <v>0</v>
      </c>
      <c r="S1001" s="69">
        <v>2207.6660000000002</v>
      </c>
      <c r="T1001" s="69">
        <v>4322.0640000000303</v>
      </c>
      <c r="U1001" s="69">
        <v>45692.69</v>
      </c>
      <c r="V1001" s="69">
        <v>151.813157769094</v>
      </c>
      <c r="W1001" s="69">
        <v>1134.51819761243</v>
      </c>
    </row>
    <row r="1002" spans="2:23">
      <c r="B1002" s="67">
        <v>1000</v>
      </c>
      <c r="C1002" s="67" t="s">
        <v>1322</v>
      </c>
      <c r="D1002" s="67" t="s">
        <v>1615</v>
      </c>
      <c r="E1002" s="67">
        <v>0</v>
      </c>
      <c r="F1002" s="70">
        <v>0</v>
      </c>
      <c r="G1002" s="67">
        <v>70252</v>
      </c>
      <c r="H1002" s="70">
        <v>0.882662612606953</v>
      </c>
      <c r="I1002" s="69">
        <v>0</v>
      </c>
      <c r="J1002" s="69">
        <v>0</v>
      </c>
      <c r="K1002" s="69">
        <v>0</v>
      </c>
      <c r="L1002" s="69">
        <v>0</v>
      </c>
      <c r="M1002" s="69">
        <v>0</v>
      </c>
      <c r="N1002" s="69">
        <v>0</v>
      </c>
      <c r="O1002" s="69">
        <v>0</v>
      </c>
      <c r="P1002" s="69">
        <v>0</v>
      </c>
      <c r="Q1002" s="69">
        <v>400.35</v>
      </c>
      <c r="R1002" s="69">
        <v>3095.43</v>
      </c>
      <c r="S1002" s="69">
        <v>6861.21</v>
      </c>
      <c r="T1002" s="69">
        <v>10353.085000000099</v>
      </c>
      <c r="U1002" s="69">
        <v>160287.44</v>
      </c>
      <c r="V1002" s="69">
        <v>490.98055571609899</v>
      </c>
      <c r="W1002" s="69">
        <v>2650.8381386815799</v>
      </c>
    </row>
    <row r="1003" spans="2:23">
      <c r="B1003" s="67">
        <v>1001</v>
      </c>
      <c r="C1003" s="67" t="s">
        <v>1323</v>
      </c>
      <c r="D1003" s="67" t="s">
        <v>1615</v>
      </c>
      <c r="E1003" s="67">
        <v>0</v>
      </c>
      <c r="F1003" s="70">
        <v>0</v>
      </c>
      <c r="G1003" s="67">
        <v>71343</v>
      </c>
      <c r="H1003" s="70">
        <v>0.89637019260971695</v>
      </c>
      <c r="I1003" s="69">
        <v>0</v>
      </c>
      <c r="J1003" s="69">
        <v>0</v>
      </c>
      <c r="K1003" s="69">
        <v>0</v>
      </c>
      <c r="L1003" s="69">
        <v>0</v>
      </c>
      <c r="M1003" s="69">
        <v>0</v>
      </c>
      <c r="N1003" s="69">
        <v>0</v>
      </c>
      <c r="O1003" s="69">
        <v>0</v>
      </c>
      <c r="P1003" s="69">
        <v>0</v>
      </c>
      <c r="Q1003" s="69">
        <v>88.14</v>
      </c>
      <c r="R1003" s="69">
        <v>2910.5</v>
      </c>
      <c r="S1003" s="69">
        <v>6720.7839999999997</v>
      </c>
      <c r="T1003" s="69">
        <v>10165.924000000001</v>
      </c>
      <c r="U1003" s="69">
        <v>160287.44</v>
      </c>
      <c r="V1003" s="69">
        <v>466.33036762950599</v>
      </c>
      <c r="W1003" s="69">
        <v>2625.0123883716401</v>
      </c>
    </row>
    <row r="1004" spans="2:23">
      <c r="B1004" s="67">
        <v>1002</v>
      </c>
      <c r="C1004" s="67" t="s">
        <v>1324</v>
      </c>
      <c r="D1004" s="67" t="s">
        <v>1615</v>
      </c>
      <c r="E1004" s="67">
        <v>0</v>
      </c>
      <c r="F1004" s="70">
        <v>0</v>
      </c>
      <c r="G1004" s="67">
        <v>68739</v>
      </c>
      <c r="H1004" s="70">
        <v>0.86365292558203799</v>
      </c>
      <c r="I1004" s="69">
        <v>0</v>
      </c>
      <c r="J1004" s="69">
        <v>0</v>
      </c>
      <c r="K1004" s="69">
        <v>0</v>
      </c>
      <c r="L1004" s="69">
        <v>0</v>
      </c>
      <c r="M1004" s="69">
        <v>0</v>
      </c>
      <c r="N1004" s="69">
        <v>0</v>
      </c>
      <c r="O1004" s="69">
        <v>0</v>
      </c>
      <c r="P1004" s="69">
        <v>0</v>
      </c>
      <c r="Q1004" s="69">
        <v>1044.0899999999999</v>
      </c>
      <c r="R1004" s="69">
        <v>3710.53</v>
      </c>
      <c r="S1004" s="69">
        <v>7691.32</v>
      </c>
      <c r="T1004" s="69">
        <v>11474.57</v>
      </c>
      <c r="U1004" s="69">
        <v>160287.44</v>
      </c>
      <c r="V1004" s="69">
        <v>576.43991330678102</v>
      </c>
      <c r="W1004" s="69">
        <v>2799.9348289913701</v>
      </c>
    </row>
    <row r="1005" spans="2:23">
      <c r="B1005" s="67">
        <v>1003</v>
      </c>
      <c r="C1005" s="67" t="s">
        <v>1325</v>
      </c>
      <c r="D1005" s="67" t="s">
        <v>1615</v>
      </c>
      <c r="E1005" s="67">
        <v>0</v>
      </c>
      <c r="F1005" s="70">
        <v>0</v>
      </c>
      <c r="G1005" s="67">
        <v>69523</v>
      </c>
      <c r="H1005" s="70">
        <v>0.87350328554736101</v>
      </c>
      <c r="I1005" s="69">
        <v>0</v>
      </c>
      <c r="J1005" s="69">
        <v>0</v>
      </c>
      <c r="K1005" s="69">
        <v>0</v>
      </c>
      <c r="L1005" s="69">
        <v>0</v>
      </c>
      <c r="M1005" s="69">
        <v>0</v>
      </c>
      <c r="N1005" s="69">
        <v>0</v>
      </c>
      <c r="O1005" s="69">
        <v>0</v>
      </c>
      <c r="P1005" s="69">
        <v>0</v>
      </c>
      <c r="Q1005" s="69">
        <v>852.55</v>
      </c>
      <c r="R1005" s="69">
        <v>3611.4250000000002</v>
      </c>
      <c r="S1005" s="69">
        <v>7599.326</v>
      </c>
      <c r="T1005" s="69">
        <v>11406.2860000001</v>
      </c>
      <c r="U1005" s="69">
        <v>160287.44</v>
      </c>
      <c r="V1005" s="69">
        <v>559.726702139689</v>
      </c>
      <c r="W1005" s="69">
        <v>2787.2635690283901</v>
      </c>
    </row>
    <row r="1006" spans="2:23">
      <c r="B1006" s="67">
        <v>1004</v>
      </c>
      <c r="C1006" s="67" t="s">
        <v>1326</v>
      </c>
      <c r="D1006" s="67" t="s">
        <v>1615</v>
      </c>
      <c r="E1006" s="67">
        <v>0</v>
      </c>
      <c r="F1006" s="70">
        <v>0</v>
      </c>
      <c r="G1006" s="67">
        <v>75610</v>
      </c>
      <c r="H1006" s="70">
        <v>0.94998178185975801</v>
      </c>
      <c r="I1006" s="69">
        <v>0</v>
      </c>
      <c r="J1006" s="69">
        <v>0</v>
      </c>
      <c r="K1006" s="69">
        <v>0</v>
      </c>
      <c r="L1006" s="69">
        <v>0</v>
      </c>
      <c r="M1006" s="69">
        <v>0</v>
      </c>
      <c r="N1006" s="69">
        <v>0</v>
      </c>
      <c r="O1006" s="69">
        <v>0</v>
      </c>
      <c r="P1006" s="69">
        <v>0</v>
      </c>
      <c r="Q1006" s="69">
        <v>0</v>
      </c>
      <c r="R1006" s="69">
        <v>1.93</v>
      </c>
      <c r="S1006" s="69">
        <v>2339.636</v>
      </c>
      <c r="T1006" s="69">
        <v>4525.3800000000201</v>
      </c>
      <c r="U1006" s="69">
        <v>45692.69</v>
      </c>
      <c r="V1006" s="69">
        <v>159.10017627621201</v>
      </c>
      <c r="W1006" s="69">
        <v>1150.87554725717</v>
      </c>
    </row>
    <row r="1007" spans="2:23">
      <c r="B1007" s="67">
        <v>1005</v>
      </c>
      <c r="C1007" s="67" t="s">
        <v>1327</v>
      </c>
      <c r="D1007" s="67" t="s">
        <v>1615</v>
      </c>
      <c r="E1007" s="67">
        <v>0</v>
      </c>
      <c r="F1007" s="70">
        <v>0</v>
      </c>
      <c r="G1007" s="67">
        <v>75610</v>
      </c>
      <c r="H1007" s="70">
        <v>0.94998178185975801</v>
      </c>
      <c r="I1007" s="69">
        <v>0</v>
      </c>
      <c r="J1007" s="69">
        <v>0</v>
      </c>
      <c r="K1007" s="69">
        <v>0</v>
      </c>
      <c r="L1007" s="69">
        <v>0</v>
      </c>
      <c r="M1007" s="69">
        <v>0</v>
      </c>
      <c r="N1007" s="69">
        <v>0</v>
      </c>
      <c r="O1007" s="69">
        <v>0</v>
      </c>
      <c r="P1007" s="69">
        <v>0</v>
      </c>
      <c r="Q1007" s="69">
        <v>0</v>
      </c>
      <c r="R1007" s="69">
        <v>1.93</v>
      </c>
      <c r="S1007" s="69">
        <v>2339.636</v>
      </c>
      <c r="T1007" s="69">
        <v>4525.3800000000201</v>
      </c>
      <c r="U1007" s="69">
        <v>45692.69</v>
      </c>
      <c r="V1007" s="69">
        <v>159.10017627621201</v>
      </c>
      <c r="W1007" s="69">
        <v>1150.87554725717</v>
      </c>
    </row>
    <row r="1008" spans="2:23">
      <c r="B1008" s="67">
        <v>1006</v>
      </c>
      <c r="C1008" s="67" t="s">
        <v>1328</v>
      </c>
      <c r="D1008" s="67" t="s">
        <v>1615</v>
      </c>
      <c r="E1008" s="67">
        <v>0</v>
      </c>
      <c r="F1008" s="70">
        <v>0</v>
      </c>
      <c r="G1008" s="67">
        <v>70127</v>
      </c>
      <c r="H1008" s="70">
        <v>0.88109208327574695</v>
      </c>
      <c r="I1008" s="69">
        <v>0</v>
      </c>
      <c r="J1008" s="69">
        <v>0</v>
      </c>
      <c r="K1008" s="69">
        <v>0</v>
      </c>
      <c r="L1008" s="69">
        <v>0</v>
      </c>
      <c r="M1008" s="69">
        <v>0</v>
      </c>
      <c r="N1008" s="69">
        <v>0</v>
      </c>
      <c r="O1008" s="69">
        <v>0</v>
      </c>
      <c r="P1008" s="69">
        <v>0</v>
      </c>
      <c r="Q1008" s="69">
        <v>444.3</v>
      </c>
      <c r="R1008" s="69">
        <v>3146.5050000000001</v>
      </c>
      <c r="S1008" s="69">
        <v>6918.8019999999897</v>
      </c>
      <c r="T1008" s="69">
        <v>10496.477000000001</v>
      </c>
      <c r="U1008" s="69">
        <v>160287.44</v>
      </c>
      <c r="V1008" s="69">
        <v>497.35917390157198</v>
      </c>
      <c r="W1008" s="69">
        <v>2663.2798697173498</v>
      </c>
    </row>
    <row r="1009" spans="2:23">
      <c r="B1009" s="67">
        <v>1007</v>
      </c>
      <c r="C1009" s="67" t="s">
        <v>1329</v>
      </c>
      <c r="D1009" s="67" t="s">
        <v>1615</v>
      </c>
      <c r="E1009" s="67">
        <v>0</v>
      </c>
      <c r="F1009" s="70">
        <v>0</v>
      </c>
      <c r="G1009" s="67">
        <v>71186</v>
      </c>
      <c r="H1009" s="70">
        <v>0.89439760776972299</v>
      </c>
      <c r="I1009" s="69">
        <v>0</v>
      </c>
      <c r="J1009" s="69">
        <v>0</v>
      </c>
      <c r="K1009" s="69">
        <v>0</v>
      </c>
      <c r="L1009" s="69">
        <v>0</v>
      </c>
      <c r="M1009" s="69">
        <v>0</v>
      </c>
      <c r="N1009" s="69">
        <v>0</v>
      </c>
      <c r="O1009" s="69">
        <v>0</v>
      </c>
      <c r="P1009" s="69">
        <v>0</v>
      </c>
      <c r="Q1009" s="69">
        <v>140.21</v>
      </c>
      <c r="R1009" s="69">
        <v>2998.4450000000002</v>
      </c>
      <c r="S1009" s="69">
        <v>6825.5259999999998</v>
      </c>
      <c r="T1009" s="69">
        <v>10343.107</v>
      </c>
      <c r="U1009" s="69">
        <v>160287.44</v>
      </c>
      <c r="V1009" s="69">
        <v>474.73445879559301</v>
      </c>
      <c r="W1009" s="69">
        <v>2639.9457461295701</v>
      </c>
    </row>
    <row r="1010" spans="2:23">
      <c r="B1010" s="67">
        <v>1008</v>
      </c>
      <c r="C1010" s="67" t="s">
        <v>1330</v>
      </c>
      <c r="D1010" s="67" t="s">
        <v>1615</v>
      </c>
      <c r="E1010" s="67">
        <v>0</v>
      </c>
      <c r="F1010" s="70">
        <v>0</v>
      </c>
      <c r="G1010" s="67">
        <v>68522</v>
      </c>
      <c r="H1010" s="70">
        <v>0.86092648666306504</v>
      </c>
      <c r="I1010" s="69">
        <v>0</v>
      </c>
      <c r="J1010" s="69">
        <v>0</v>
      </c>
      <c r="K1010" s="69">
        <v>0</v>
      </c>
      <c r="L1010" s="69">
        <v>0</v>
      </c>
      <c r="M1010" s="69">
        <v>0</v>
      </c>
      <c r="N1010" s="69">
        <v>0</v>
      </c>
      <c r="O1010" s="69">
        <v>0</v>
      </c>
      <c r="P1010" s="69">
        <v>0</v>
      </c>
      <c r="Q1010" s="69">
        <v>1100</v>
      </c>
      <c r="R1010" s="69">
        <v>3765.1</v>
      </c>
      <c r="S1010" s="69">
        <v>7750.0299999999897</v>
      </c>
      <c r="T1010" s="69">
        <v>11545.179</v>
      </c>
      <c r="U1010" s="69">
        <v>160287.44</v>
      </c>
      <c r="V1010" s="69">
        <v>585.51375419331305</v>
      </c>
      <c r="W1010" s="69">
        <v>2813.6330628476298</v>
      </c>
    </row>
    <row r="1011" spans="2:23">
      <c r="B1011" s="67">
        <v>1009</v>
      </c>
      <c r="C1011" s="67" t="s">
        <v>1331</v>
      </c>
      <c r="D1011" s="67" t="s">
        <v>1615</v>
      </c>
      <c r="E1011" s="67">
        <v>0</v>
      </c>
      <c r="F1011" s="70">
        <v>0</v>
      </c>
      <c r="G1011" s="67">
        <v>69258</v>
      </c>
      <c r="H1011" s="70">
        <v>0.87017376336520502</v>
      </c>
      <c r="I1011" s="69">
        <v>0</v>
      </c>
      <c r="J1011" s="69">
        <v>0</v>
      </c>
      <c r="K1011" s="69">
        <v>0</v>
      </c>
      <c r="L1011" s="69">
        <v>0</v>
      </c>
      <c r="M1011" s="69">
        <v>0</v>
      </c>
      <c r="N1011" s="69">
        <v>0</v>
      </c>
      <c r="O1011" s="69">
        <v>0</v>
      </c>
      <c r="P1011" s="69">
        <v>0</v>
      </c>
      <c r="Q1011" s="69">
        <v>949.59</v>
      </c>
      <c r="R1011" s="69">
        <v>3695.7350000000001</v>
      </c>
      <c r="S1011" s="69">
        <v>7691.32</v>
      </c>
      <c r="T1011" s="69">
        <v>11474.799000000001</v>
      </c>
      <c r="U1011" s="69">
        <v>160287.44</v>
      </c>
      <c r="V1011" s="69">
        <v>571.20674209395497</v>
      </c>
      <c r="W1011" s="69">
        <v>2803.4747336770602</v>
      </c>
    </row>
    <row r="1012" spans="2:23">
      <c r="B1012" s="67">
        <v>1010</v>
      </c>
      <c r="C1012" s="67" t="s">
        <v>1332</v>
      </c>
      <c r="D1012" s="67" t="s">
        <v>1615</v>
      </c>
      <c r="E1012" s="67">
        <v>0</v>
      </c>
      <c r="F1012" s="70">
        <v>0</v>
      </c>
      <c r="G1012" s="67">
        <v>79447</v>
      </c>
      <c r="H1012" s="70">
        <v>0.99819075021045101</v>
      </c>
      <c r="I1012" s="69">
        <v>0</v>
      </c>
      <c r="J1012" s="69">
        <v>0</v>
      </c>
      <c r="K1012" s="69">
        <v>0</v>
      </c>
      <c r="L1012" s="69">
        <v>0</v>
      </c>
      <c r="M1012" s="69">
        <v>0</v>
      </c>
      <c r="N1012" s="69">
        <v>0</v>
      </c>
      <c r="O1012" s="69">
        <v>0</v>
      </c>
      <c r="P1012" s="69">
        <v>0</v>
      </c>
      <c r="Q1012" s="69">
        <v>0</v>
      </c>
      <c r="R1012" s="69">
        <v>0</v>
      </c>
      <c r="S1012" s="69">
        <v>0</v>
      </c>
      <c r="T1012" s="69">
        <v>0</v>
      </c>
      <c r="U1012" s="69">
        <v>100845.01</v>
      </c>
      <c r="V1012" s="69">
        <v>26.415774899172</v>
      </c>
      <c r="W1012" s="69">
        <v>880.81589810521496</v>
      </c>
    </row>
    <row r="1013" spans="2:23">
      <c r="B1013" s="67">
        <v>1011</v>
      </c>
      <c r="C1013" s="67" t="s">
        <v>1333</v>
      </c>
      <c r="D1013" s="67" t="s">
        <v>1615</v>
      </c>
      <c r="E1013" s="67">
        <v>0</v>
      </c>
      <c r="F1013" s="70">
        <v>0</v>
      </c>
      <c r="G1013" s="67">
        <v>79447</v>
      </c>
      <c r="H1013" s="70">
        <v>0.99819075021045101</v>
      </c>
      <c r="I1013" s="69">
        <v>0</v>
      </c>
      <c r="J1013" s="69">
        <v>0</v>
      </c>
      <c r="K1013" s="69">
        <v>0</v>
      </c>
      <c r="L1013" s="69">
        <v>0</v>
      </c>
      <c r="M1013" s="69">
        <v>0</v>
      </c>
      <c r="N1013" s="69">
        <v>0</v>
      </c>
      <c r="O1013" s="69">
        <v>0</v>
      </c>
      <c r="P1013" s="69">
        <v>0</v>
      </c>
      <c r="Q1013" s="69">
        <v>0</v>
      </c>
      <c r="R1013" s="69">
        <v>0</v>
      </c>
      <c r="S1013" s="69">
        <v>0</v>
      </c>
      <c r="T1013" s="69">
        <v>0</v>
      </c>
      <c r="U1013" s="69">
        <v>100845.01</v>
      </c>
      <c r="V1013" s="69">
        <v>26.415774899172</v>
      </c>
      <c r="W1013" s="69">
        <v>880.81589810521496</v>
      </c>
    </row>
    <row r="1014" spans="2:23">
      <c r="B1014" s="67">
        <v>1012</v>
      </c>
      <c r="C1014" s="67" t="s">
        <v>1334</v>
      </c>
      <c r="D1014" s="67" t="s">
        <v>1615</v>
      </c>
      <c r="E1014" s="67">
        <v>0</v>
      </c>
      <c r="F1014" s="70">
        <v>0</v>
      </c>
      <c r="G1014" s="67">
        <v>74714</v>
      </c>
      <c r="H1014" s="70">
        <v>0.93872422761367502</v>
      </c>
      <c r="I1014" s="69">
        <v>0</v>
      </c>
      <c r="J1014" s="69">
        <v>0</v>
      </c>
      <c r="K1014" s="69">
        <v>0</v>
      </c>
      <c r="L1014" s="69">
        <v>0</v>
      </c>
      <c r="M1014" s="69">
        <v>0</v>
      </c>
      <c r="N1014" s="69">
        <v>0</v>
      </c>
      <c r="O1014" s="69">
        <v>0</v>
      </c>
      <c r="P1014" s="69">
        <v>0</v>
      </c>
      <c r="Q1014" s="69">
        <v>0</v>
      </c>
      <c r="R1014" s="69">
        <v>2372.7199999999998</v>
      </c>
      <c r="S1014" s="69">
        <v>6423.46</v>
      </c>
      <c r="T1014" s="69">
        <v>9784.5930000000408</v>
      </c>
      <c r="U1014" s="69">
        <v>233307.07</v>
      </c>
      <c r="V1014" s="69">
        <v>422.82227488032601</v>
      </c>
      <c r="W1014" s="69">
        <v>3072.4010063954802</v>
      </c>
    </row>
    <row r="1015" spans="2:23">
      <c r="B1015" s="67">
        <v>1013</v>
      </c>
      <c r="C1015" s="67" t="s">
        <v>1335</v>
      </c>
      <c r="D1015" s="67" t="s">
        <v>1615</v>
      </c>
      <c r="E1015" s="67">
        <v>0</v>
      </c>
      <c r="F1015" s="70">
        <v>0</v>
      </c>
      <c r="G1015" s="67">
        <v>74667</v>
      </c>
      <c r="H1015" s="70">
        <v>0.938133708585142</v>
      </c>
      <c r="I1015" s="69">
        <v>0</v>
      </c>
      <c r="J1015" s="69">
        <v>0</v>
      </c>
      <c r="K1015" s="69">
        <v>0</v>
      </c>
      <c r="L1015" s="69">
        <v>0</v>
      </c>
      <c r="M1015" s="69">
        <v>0</v>
      </c>
      <c r="N1015" s="69">
        <v>0</v>
      </c>
      <c r="O1015" s="69">
        <v>0</v>
      </c>
      <c r="P1015" s="69">
        <v>0</v>
      </c>
      <c r="Q1015" s="69">
        <v>0</v>
      </c>
      <c r="R1015" s="69">
        <v>2435.98</v>
      </c>
      <c r="S1015" s="69">
        <v>6558.9579999999896</v>
      </c>
      <c r="T1015" s="69">
        <v>10224.5000000001</v>
      </c>
      <c r="U1015" s="69">
        <v>233307.07</v>
      </c>
      <c r="V1015" s="69">
        <v>440.99898053800098</v>
      </c>
      <c r="W1015" s="69">
        <v>3177.9391432809998</v>
      </c>
    </row>
    <row r="1016" spans="2:23">
      <c r="B1016" s="67">
        <v>1014</v>
      </c>
      <c r="C1016" s="67" t="s">
        <v>1336</v>
      </c>
      <c r="D1016" s="67" t="s">
        <v>1615</v>
      </c>
      <c r="E1016" s="67">
        <v>0</v>
      </c>
      <c r="F1016" s="70">
        <v>0</v>
      </c>
      <c r="G1016" s="67">
        <v>74667</v>
      </c>
      <c r="H1016" s="70">
        <v>0.938133708585142</v>
      </c>
      <c r="I1016" s="69">
        <v>0</v>
      </c>
      <c r="J1016" s="69">
        <v>0</v>
      </c>
      <c r="K1016" s="69">
        <v>0</v>
      </c>
      <c r="L1016" s="69">
        <v>0</v>
      </c>
      <c r="M1016" s="69">
        <v>0</v>
      </c>
      <c r="N1016" s="69">
        <v>0</v>
      </c>
      <c r="O1016" s="69">
        <v>0</v>
      </c>
      <c r="P1016" s="69">
        <v>0</v>
      </c>
      <c r="Q1016" s="69">
        <v>0</v>
      </c>
      <c r="R1016" s="69">
        <v>2435.98</v>
      </c>
      <c r="S1016" s="69">
        <v>6558.9579999999896</v>
      </c>
      <c r="T1016" s="69">
        <v>10224.5000000001</v>
      </c>
      <c r="U1016" s="69">
        <v>233307.07</v>
      </c>
      <c r="V1016" s="69">
        <v>440.99898053800098</v>
      </c>
      <c r="W1016" s="69">
        <v>3177.9391432809998</v>
      </c>
    </row>
    <row r="1017" spans="2:23">
      <c r="B1017" s="67">
        <v>1015</v>
      </c>
      <c r="C1017" s="67" t="s">
        <v>1337</v>
      </c>
      <c r="D1017" s="67" t="s">
        <v>1615</v>
      </c>
      <c r="E1017" s="67">
        <v>0</v>
      </c>
      <c r="F1017" s="70">
        <v>0</v>
      </c>
      <c r="G1017" s="67">
        <v>79439</v>
      </c>
      <c r="H1017" s="70">
        <v>0.998090236333254</v>
      </c>
      <c r="I1017" s="69">
        <v>0</v>
      </c>
      <c r="J1017" s="69">
        <v>0</v>
      </c>
      <c r="K1017" s="69">
        <v>0</v>
      </c>
      <c r="L1017" s="69">
        <v>0</v>
      </c>
      <c r="M1017" s="69">
        <v>0</v>
      </c>
      <c r="N1017" s="69">
        <v>0</v>
      </c>
      <c r="O1017" s="69">
        <v>0</v>
      </c>
      <c r="P1017" s="69">
        <v>0</v>
      </c>
      <c r="Q1017" s="69">
        <v>0</v>
      </c>
      <c r="R1017" s="69">
        <v>0</v>
      </c>
      <c r="S1017" s="69">
        <v>0</v>
      </c>
      <c r="T1017" s="69">
        <v>0</v>
      </c>
      <c r="U1017" s="69">
        <v>100845.01</v>
      </c>
      <c r="V1017" s="69">
        <v>28.9635991506577</v>
      </c>
      <c r="W1017" s="69">
        <v>956.21550202427795</v>
      </c>
    </row>
    <row r="1018" spans="2:23">
      <c r="B1018" s="67">
        <v>1016</v>
      </c>
      <c r="C1018" s="67" t="s">
        <v>1338</v>
      </c>
      <c r="D1018" s="67" t="s">
        <v>1615</v>
      </c>
      <c r="E1018" s="67">
        <v>0</v>
      </c>
      <c r="F1018" s="70">
        <v>0</v>
      </c>
      <c r="G1018" s="67">
        <v>79439</v>
      </c>
      <c r="H1018" s="70">
        <v>0.998090236333254</v>
      </c>
      <c r="I1018" s="69">
        <v>0</v>
      </c>
      <c r="J1018" s="69">
        <v>0</v>
      </c>
      <c r="K1018" s="69">
        <v>0</v>
      </c>
      <c r="L1018" s="69">
        <v>0</v>
      </c>
      <c r="M1018" s="69">
        <v>0</v>
      </c>
      <c r="N1018" s="69">
        <v>0</v>
      </c>
      <c r="O1018" s="69">
        <v>0</v>
      </c>
      <c r="P1018" s="69">
        <v>0</v>
      </c>
      <c r="Q1018" s="69">
        <v>0</v>
      </c>
      <c r="R1018" s="69">
        <v>0</v>
      </c>
      <c r="S1018" s="69">
        <v>0</v>
      </c>
      <c r="T1018" s="69">
        <v>0</v>
      </c>
      <c r="U1018" s="69">
        <v>100845.01</v>
      </c>
      <c r="V1018" s="69">
        <v>28.9635991506577</v>
      </c>
      <c r="W1018" s="69">
        <v>956.21550202427795</v>
      </c>
    </row>
    <row r="1019" spans="2:23">
      <c r="B1019" s="67">
        <v>1017</v>
      </c>
      <c r="C1019" s="67" t="s">
        <v>1339</v>
      </c>
      <c r="D1019" s="67" t="s">
        <v>1615</v>
      </c>
      <c r="E1019" s="67">
        <v>0</v>
      </c>
      <c r="F1019" s="70">
        <v>0</v>
      </c>
      <c r="G1019" s="67">
        <v>74643</v>
      </c>
      <c r="H1019" s="70">
        <v>0.93783216695354998</v>
      </c>
      <c r="I1019" s="69">
        <v>0</v>
      </c>
      <c r="J1019" s="69">
        <v>0</v>
      </c>
      <c r="K1019" s="69">
        <v>0</v>
      </c>
      <c r="L1019" s="69">
        <v>0</v>
      </c>
      <c r="M1019" s="69">
        <v>0</v>
      </c>
      <c r="N1019" s="69">
        <v>0</v>
      </c>
      <c r="O1019" s="69">
        <v>0</v>
      </c>
      <c r="P1019" s="69">
        <v>0</v>
      </c>
      <c r="Q1019" s="69">
        <v>0</v>
      </c>
      <c r="R1019" s="69">
        <v>2479.25</v>
      </c>
      <c r="S1019" s="69">
        <v>6539.9880000000003</v>
      </c>
      <c r="T1019" s="69">
        <v>10000</v>
      </c>
      <c r="U1019" s="69">
        <v>233307.07</v>
      </c>
      <c r="V1019" s="69">
        <v>435.99893694010598</v>
      </c>
      <c r="W1019" s="69">
        <v>3177.4247050843301</v>
      </c>
    </row>
    <row r="1020" spans="2:23">
      <c r="B1020" s="67">
        <v>1018</v>
      </c>
      <c r="C1020" s="67" t="s">
        <v>1340</v>
      </c>
      <c r="D1020" s="67" t="s">
        <v>1615</v>
      </c>
      <c r="E1020" s="67">
        <v>0</v>
      </c>
      <c r="F1020" s="70">
        <v>0</v>
      </c>
      <c r="G1020" s="67">
        <v>74666</v>
      </c>
      <c r="H1020" s="70">
        <v>0.93812114435049199</v>
      </c>
      <c r="I1020" s="69">
        <v>0</v>
      </c>
      <c r="J1020" s="69">
        <v>0</v>
      </c>
      <c r="K1020" s="69">
        <v>0</v>
      </c>
      <c r="L1020" s="69">
        <v>0</v>
      </c>
      <c r="M1020" s="69">
        <v>0</v>
      </c>
      <c r="N1020" s="69">
        <v>0</v>
      </c>
      <c r="O1020" s="69">
        <v>0</v>
      </c>
      <c r="P1020" s="69">
        <v>0</v>
      </c>
      <c r="Q1020" s="69">
        <v>0</v>
      </c>
      <c r="R1020" s="69">
        <v>2460.4850000000001</v>
      </c>
      <c r="S1020" s="69">
        <v>6500</v>
      </c>
      <c r="T1020" s="69">
        <v>9921.6010000000006</v>
      </c>
      <c r="U1020" s="69">
        <v>233307.07</v>
      </c>
      <c r="V1020" s="69">
        <v>432.66238092246601</v>
      </c>
      <c r="W1020" s="69">
        <v>3168.7232805612198</v>
      </c>
    </row>
    <row r="1021" spans="2:23">
      <c r="B1021" s="67">
        <v>1019</v>
      </c>
      <c r="C1021" s="67" t="s">
        <v>1341</v>
      </c>
      <c r="D1021" s="67" t="s">
        <v>1615</v>
      </c>
      <c r="E1021" s="67">
        <v>0</v>
      </c>
      <c r="F1021" s="70">
        <v>0</v>
      </c>
      <c r="G1021" s="67">
        <v>74594</v>
      </c>
      <c r="H1021" s="70">
        <v>0.93721651945571705</v>
      </c>
      <c r="I1021" s="69">
        <v>0</v>
      </c>
      <c r="J1021" s="69">
        <v>0</v>
      </c>
      <c r="K1021" s="69">
        <v>0</v>
      </c>
      <c r="L1021" s="69">
        <v>0</v>
      </c>
      <c r="M1021" s="69">
        <v>0</v>
      </c>
      <c r="N1021" s="69">
        <v>0</v>
      </c>
      <c r="O1021" s="69">
        <v>0</v>
      </c>
      <c r="P1021" s="69">
        <v>0</v>
      </c>
      <c r="Q1021" s="69">
        <v>0</v>
      </c>
      <c r="R1021" s="69">
        <v>2553.52</v>
      </c>
      <c r="S1021" s="69">
        <v>6712.4159999999902</v>
      </c>
      <c r="T1021" s="69">
        <v>10626.201999999999</v>
      </c>
      <c r="U1021" s="69">
        <v>233307.07</v>
      </c>
      <c r="V1021" s="69">
        <v>456.21973502029101</v>
      </c>
      <c r="W1021" s="69">
        <v>3299.5616245248898</v>
      </c>
    </row>
    <row r="1022" spans="2:23">
      <c r="B1022" s="67">
        <v>1020</v>
      </c>
      <c r="C1022" s="67" t="s">
        <v>1342</v>
      </c>
      <c r="D1022" s="67" t="s">
        <v>1615</v>
      </c>
      <c r="E1022" s="67">
        <v>0</v>
      </c>
      <c r="F1022" s="70">
        <v>0</v>
      </c>
      <c r="G1022" s="67">
        <v>74617</v>
      </c>
      <c r="H1022" s="70">
        <v>0.93750549685265905</v>
      </c>
      <c r="I1022" s="69">
        <v>0</v>
      </c>
      <c r="J1022" s="69">
        <v>0</v>
      </c>
      <c r="K1022" s="69">
        <v>0</v>
      </c>
      <c r="L1022" s="69">
        <v>0</v>
      </c>
      <c r="M1022" s="69">
        <v>0</v>
      </c>
      <c r="N1022" s="69">
        <v>0</v>
      </c>
      <c r="O1022" s="69">
        <v>0</v>
      </c>
      <c r="P1022" s="69">
        <v>0</v>
      </c>
      <c r="Q1022" s="69">
        <v>0</v>
      </c>
      <c r="R1022" s="69">
        <v>2533.2150000000001</v>
      </c>
      <c r="S1022" s="69">
        <v>6678.518</v>
      </c>
      <c r="T1022" s="69">
        <v>10490.992</v>
      </c>
      <c r="U1022" s="69">
        <v>233307.07</v>
      </c>
      <c r="V1022" s="69">
        <v>453.13310525059399</v>
      </c>
      <c r="W1022" s="69">
        <v>3291.73128504544</v>
      </c>
    </row>
    <row r="1023" spans="2:23">
      <c r="B1023" s="67">
        <v>1021</v>
      </c>
      <c r="C1023" s="67" t="s">
        <v>1343</v>
      </c>
      <c r="D1023" s="67" t="s">
        <v>1615</v>
      </c>
      <c r="E1023" s="67">
        <v>0</v>
      </c>
      <c r="F1023" s="70">
        <v>0</v>
      </c>
      <c r="G1023" s="67">
        <v>79436</v>
      </c>
      <c r="H1023" s="70">
        <v>0.99805254362930496</v>
      </c>
      <c r="I1023" s="69">
        <v>0</v>
      </c>
      <c r="J1023" s="69">
        <v>0</v>
      </c>
      <c r="K1023" s="69">
        <v>0</v>
      </c>
      <c r="L1023" s="69">
        <v>0</v>
      </c>
      <c r="M1023" s="69">
        <v>0</v>
      </c>
      <c r="N1023" s="69">
        <v>0</v>
      </c>
      <c r="O1023" s="69">
        <v>0</v>
      </c>
      <c r="P1023" s="69">
        <v>0</v>
      </c>
      <c r="Q1023" s="69">
        <v>0</v>
      </c>
      <c r="R1023" s="69">
        <v>0</v>
      </c>
      <c r="S1023" s="69">
        <v>0</v>
      </c>
      <c r="T1023" s="69">
        <v>0</v>
      </c>
      <c r="U1023" s="69">
        <v>100845.01</v>
      </c>
      <c r="V1023" s="69">
        <v>30.623528790943698</v>
      </c>
      <c r="W1023" s="69">
        <v>1008.29252535485</v>
      </c>
    </row>
    <row r="1024" spans="2:23">
      <c r="B1024" s="67">
        <v>1022</v>
      </c>
      <c r="C1024" s="67" t="s">
        <v>1344</v>
      </c>
      <c r="D1024" s="67" t="s">
        <v>1615</v>
      </c>
      <c r="E1024" s="67">
        <v>0</v>
      </c>
      <c r="F1024" s="70">
        <v>0</v>
      </c>
      <c r="G1024" s="67">
        <v>79436</v>
      </c>
      <c r="H1024" s="70">
        <v>0.99805254362930496</v>
      </c>
      <c r="I1024" s="69">
        <v>0</v>
      </c>
      <c r="J1024" s="69">
        <v>0</v>
      </c>
      <c r="K1024" s="69">
        <v>0</v>
      </c>
      <c r="L1024" s="69">
        <v>0</v>
      </c>
      <c r="M1024" s="69">
        <v>0</v>
      </c>
      <c r="N1024" s="69">
        <v>0</v>
      </c>
      <c r="O1024" s="69">
        <v>0</v>
      </c>
      <c r="P1024" s="69">
        <v>0</v>
      </c>
      <c r="Q1024" s="69">
        <v>0</v>
      </c>
      <c r="R1024" s="69">
        <v>0</v>
      </c>
      <c r="S1024" s="69">
        <v>0</v>
      </c>
      <c r="T1024" s="69">
        <v>0</v>
      </c>
      <c r="U1024" s="69">
        <v>100845.01</v>
      </c>
      <c r="V1024" s="69">
        <v>30.623528790943698</v>
      </c>
      <c r="W1024" s="69">
        <v>1008.29252535485</v>
      </c>
    </row>
    <row r="1025" spans="2:23">
      <c r="B1025" s="67">
        <v>1023</v>
      </c>
      <c r="C1025" s="67" t="s">
        <v>1345</v>
      </c>
      <c r="D1025" s="67" t="s">
        <v>1615</v>
      </c>
      <c r="E1025" s="67">
        <v>0</v>
      </c>
      <c r="F1025" s="70">
        <v>0</v>
      </c>
      <c r="G1025" s="67">
        <v>74541</v>
      </c>
      <c r="H1025" s="70">
        <v>0.93655061501928605</v>
      </c>
      <c r="I1025" s="69">
        <v>0</v>
      </c>
      <c r="J1025" s="69">
        <v>0</v>
      </c>
      <c r="K1025" s="69">
        <v>0</v>
      </c>
      <c r="L1025" s="69">
        <v>0</v>
      </c>
      <c r="M1025" s="69">
        <v>0</v>
      </c>
      <c r="N1025" s="69">
        <v>0</v>
      </c>
      <c r="O1025" s="69">
        <v>0</v>
      </c>
      <c r="P1025" s="69">
        <v>0</v>
      </c>
      <c r="Q1025" s="69">
        <v>0</v>
      </c>
      <c r="R1025" s="69">
        <v>2612.3049999999998</v>
      </c>
      <c r="S1025" s="69">
        <v>6714.0940000000001</v>
      </c>
      <c r="T1025" s="69">
        <v>10269.2670000002</v>
      </c>
      <c r="U1025" s="69">
        <v>233307.07</v>
      </c>
      <c r="V1025" s="69">
        <v>451.49362164063803</v>
      </c>
      <c r="W1025" s="69">
        <v>3242.3963303968399</v>
      </c>
    </row>
    <row r="1026" spans="2:23">
      <c r="B1026" s="67">
        <v>1024</v>
      </c>
      <c r="C1026" s="67" t="s">
        <v>1346</v>
      </c>
      <c r="D1026" s="67" t="s">
        <v>1615</v>
      </c>
      <c r="E1026" s="67">
        <v>0</v>
      </c>
      <c r="F1026" s="70">
        <v>0</v>
      </c>
      <c r="G1026" s="67">
        <v>74562</v>
      </c>
      <c r="H1026" s="70">
        <v>0.93681446394692902</v>
      </c>
      <c r="I1026" s="69">
        <v>0</v>
      </c>
      <c r="J1026" s="69">
        <v>0</v>
      </c>
      <c r="K1026" s="69">
        <v>0</v>
      </c>
      <c r="L1026" s="69">
        <v>0</v>
      </c>
      <c r="M1026" s="69">
        <v>0</v>
      </c>
      <c r="N1026" s="69">
        <v>0</v>
      </c>
      <c r="O1026" s="69">
        <v>0</v>
      </c>
      <c r="P1026" s="69">
        <v>0</v>
      </c>
      <c r="Q1026" s="69">
        <v>0</v>
      </c>
      <c r="R1026" s="69">
        <v>2589.5</v>
      </c>
      <c r="S1026" s="69">
        <v>6677.8339999999998</v>
      </c>
      <c r="T1026" s="69">
        <v>10107.610000000201</v>
      </c>
      <c r="U1026" s="69">
        <v>233307.07</v>
      </c>
      <c r="V1026" s="69">
        <v>447.50638614918802</v>
      </c>
      <c r="W1026" s="69">
        <v>3227.6819610986199</v>
      </c>
    </row>
    <row r="1027" spans="2:23">
      <c r="B1027" s="67">
        <v>1025</v>
      </c>
      <c r="C1027" s="67" t="s">
        <v>1347</v>
      </c>
      <c r="D1027" s="67" t="s">
        <v>1615</v>
      </c>
      <c r="E1027" s="67">
        <v>0</v>
      </c>
      <c r="F1027" s="70">
        <v>0</v>
      </c>
      <c r="G1027" s="67">
        <v>74490</v>
      </c>
      <c r="H1027" s="70">
        <v>0.93590983905215397</v>
      </c>
      <c r="I1027" s="69">
        <v>0</v>
      </c>
      <c r="J1027" s="69">
        <v>0</v>
      </c>
      <c r="K1027" s="69">
        <v>0</v>
      </c>
      <c r="L1027" s="69">
        <v>0</v>
      </c>
      <c r="M1027" s="69">
        <v>0</v>
      </c>
      <c r="N1027" s="69">
        <v>0</v>
      </c>
      <c r="O1027" s="69">
        <v>0</v>
      </c>
      <c r="P1027" s="69">
        <v>0</v>
      </c>
      <c r="Q1027" s="69">
        <v>0</v>
      </c>
      <c r="R1027" s="69">
        <v>2682.83</v>
      </c>
      <c r="S1027" s="69">
        <v>6881.2999999999902</v>
      </c>
      <c r="T1027" s="69">
        <v>10970.112999999999</v>
      </c>
      <c r="U1027" s="69">
        <v>233307.07</v>
      </c>
      <c r="V1027" s="69">
        <v>473.307047279215</v>
      </c>
      <c r="W1027" s="69">
        <v>3377.0125594650999</v>
      </c>
    </row>
    <row r="1028" spans="2:23">
      <c r="B1028" s="67">
        <v>1026</v>
      </c>
      <c r="C1028" s="67" t="s">
        <v>1348</v>
      </c>
      <c r="D1028" s="67" t="s">
        <v>1615</v>
      </c>
      <c r="E1028" s="67">
        <v>0</v>
      </c>
      <c r="F1028" s="70">
        <v>0</v>
      </c>
      <c r="G1028" s="67">
        <v>74511</v>
      </c>
      <c r="H1028" s="70">
        <v>0.93617368797979705</v>
      </c>
      <c r="I1028" s="69">
        <v>0</v>
      </c>
      <c r="J1028" s="69">
        <v>0</v>
      </c>
      <c r="K1028" s="69">
        <v>0</v>
      </c>
      <c r="L1028" s="69">
        <v>0</v>
      </c>
      <c r="M1028" s="69">
        <v>0</v>
      </c>
      <c r="N1028" s="69">
        <v>0</v>
      </c>
      <c r="O1028" s="69">
        <v>0</v>
      </c>
      <c r="P1028" s="69">
        <v>0</v>
      </c>
      <c r="Q1028" s="69">
        <v>0</v>
      </c>
      <c r="R1028" s="69">
        <v>2669.9</v>
      </c>
      <c r="S1028" s="69">
        <v>6847.4660000000003</v>
      </c>
      <c r="T1028" s="69">
        <v>10867.306000000101</v>
      </c>
      <c r="U1028" s="69">
        <v>233307.07</v>
      </c>
      <c r="V1028" s="69">
        <v>469.54680592026699</v>
      </c>
      <c r="W1028" s="69">
        <v>3363.42154784784</v>
      </c>
    </row>
    <row r="1029" spans="2:23">
      <c r="B1029" s="67">
        <v>1027</v>
      </c>
      <c r="C1029" s="67" t="s">
        <v>1349</v>
      </c>
      <c r="D1029" s="67" t="s">
        <v>1615</v>
      </c>
      <c r="E1029" s="67">
        <v>0</v>
      </c>
      <c r="F1029" s="70">
        <v>0</v>
      </c>
      <c r="G1029" s="67">
        <v>79434</v>
      </c>
      <c r="H1029" s="70">
        <v>0.99802741516000504</v>
      </c>
      <c r="I1029" s="69">
        <v>0</v>
      </c>
      <c r="J1029" s="69">
        <v>0</v>
      </c>
      <c r="K1029" s="69">
        <v>0</v>
      </c>
      <c r="L1029" s="69">
        <v>0</v>
      </c>
      <c r="M1029" s="69">
        <v>0</v>
      </c>
      <c r="N1029" s="69">
        <v>0</v>
      </c>
      <c r="O1029" s="69">
        <v>0</v>
      </c>
      <c r="P1029" s="69">
        <v>0</v>
      </c>
      <c r="Q1029" s="69">
        <v>0</v>
      </c>
      <c r="R1029" s="69">
        <v>0</v>
      </c>
      <c r="S1029" s="69">
        <v>0</v>
      </c>
      <c r="T1029" s="69">
        <v>0</v>
      </c>
      <c r="U1029" s="69">
        <v>100845.01</v>
      </c>
      <c r="V1029" s="69">
        <v>30.686348456483799</v>
      </c>
      <c r="W1029" s="69">
        <v>1008.3990080196299</v>
      </c>
    </row>
    <row r="1030" spans="2:23">
      <c r="B1030" s="67">
        <v>1028</v>
      </c>
      <c r="C1030" s="67" t="s">
        <v>1350</v>
      </c>
      <c r="D1030" s="67" t="s">
        <v>1615</v>
      </c>
      <c r="E1030" s="67">
        <v>0</v>
      </c>
      <c r="F1030" s="70">
        <v>0</v>
      </c>
      <c r="G1030" s="67">
        <v>79434</v>
      </c>
      <c r="H1030" s="70">
        <v>0.99802741516000504</v>
      </c>
      <c r="I1030" s="69">
        <v>0</v>
      </c>
      <c r="J1030" s="69">
        <v>0</v>
      </c>
      <c r="K1030" s="69">
        <v>0</v>
      </c>
      <c r="L1030" s="69">
        <v>0</v>
      </c>
      <c r="M1030" s="69">
        <v>0</v>
      </c>
      <c r="N1030" s="69">
        <v>0</v>
      </c>
      <c r="O1030" s="69">
        <v>0</v>
      </c>
      <c r="P1030" s="69">
        <v>0</v>
      </c>
      <c r="Q1030" s="69">
        <v>0</v>
      </c>
      <c r="R1030" s="69">
        <v>0</v>
      </c>
      <c r="S1030" s="69">
        <v>0</v>
      </c>
      <c r="T1030" s="69">
        <v>0</v>
      </c>
      <c r="U1030" s="69">
        <v>100845.01</v>
      </c>
      <c r="V1030" s="69">
        <v>30.686348456483799</v>
      </c>
      <c r="W1030" s="69">
        <v>1008.3990080196299</v>
      </c>
    </row>
    <row r="1031" spans="2:23">
      <c r="B1031" s="67">
        <v>1029</v>
      </c>
      <c r="C1031" s="67" t="s">
        <v>1351</v>
      </c>
      <c r="D1031" s="67" t="s">
        <v>1615</v>
      </c>
      <c r="E1031" s="67">
        <v>0</v>
      </c>
      <c r="F1031" s="70">
        <v>0</v>
      </c>
      <c r="G1031" s="67">
        <v>74419</v>
      </c>
      <c r="H1031" s="70">
        <v>0.93501777839202904</v>
      </c>
      <c r="I1031" s="69">
        <v>0</v>
      </c>
      <c r="J1031" s="69">
        <v>0</v>
      </c>
      <c r="K1031" s="69">
        <v>0</v>
      </c>
      <c r="L1031" s="69">
        <v>0</v>
      </c>
      <c r="M1031" s="69">
        <v>0</v>
      </c>
      <c r="N1031" s="69">
        <v>0</v>
      </c>
      <c r="O1031" s="69">
        <v>0</v>
      </c>
      <c r="P1031" s="69">
        <v>0</v>
      </c>
      <c r="Q1031" s="69">
        <v>0</v>
      </c>
      <c r="R1031" s="69">
        <v>2723.375</v>
      </c>
      <c r="S1031" s="69">
        <v>6858.1379999999899</v>
      </c>
      <c r="T1031" s="69">
        <v>10751.954</v>
      </c>
      <c r="U1031" s="69">
        <v>233307.07</v>
      </c>
      <c r="V1031" s="69">
        <v>468.40124096945601</v>
      </c>
      <c r="W1031" s="69">
        <v>3329.5728332621802</v>
      </c>
    </row>
    <row r="1032" spans="2:23">
      <c r="B1032" s="67">
        <v>1030</v>
      </c>
      <c r="C1032" s="67" t="s">
        <v>1352</v>
      </c>
      <c r="D1032" s="67" t="s">
        <v>1615</v>
      </c>
      <c r="E1032" s="67">
        <v>0</v>
      </c>
      <c r="F1032" s="70">
        <v>0</v>
      </c>
      <c r="G1032" s="67">
        <v>74441</v>
      </c>
      <c r="H1032" s="70">
        <v>0.93529419155432103</v>
      </c>
      <c r="I1032" s="69">
        <v>0</v>
      </c>
      <c r="J1032" s="69">
        <v>0</v>
      </c>
      <c r="K1032" s="69">
        <v>0</v>
      </c>
      <c r="L1032" s="69">
        <v>0</v>
      </c>
      <c r="M1032" s="69">
        <v>0</v>
      </c>
      <c r="N1032" s="69">
        <v>0</v>
      </c>
      <c r="O1032" s="69">
        <v>0</v>
      </c>
      <c r="P1032" s="69">
        <v>0</v>
      </c>
      <c r="Q1032" s="69">
        <v>0</v>
      </c>
      <c r="R1032" s="69">
        <v>2704.55</v>
      </c>
      <c r="S1032" s="69">
        <v>6801.1840000000002</v>
      </c>
      <c r="T1032" s="69">
        <v>10575.122000000199</v>
      </c>
      <c r="U1032" s="69">
        <v>233307.07</v>
      </c>
      <c r="V1032" s="69">
        <v>464.02157203703899</v>
      </c>
      <c r="W1032" s="69">
        <v>3311.59705242979</v>
      </c>
    </row>
    <row r="1033" spans="2:23">
      <c r="B1033" s="67">
        <v>1031</v>
      </c>
      <c r="C1033" s="67" t="s">
        <v>1353</v>
      </c>
      <c r="D1033" s="67" t="s">
        <v>1615</v>
      </c>
      <c r="E1033" s="67">
        <v>0</v>
      </c>
      <c r="F1033" s="70">
        <v>0</v>
      </c>
      <c r="G1033" s="67">
        <v>74368</v>
      </c>
      <c r="H1033" s="70">
        <v>0.93437700242489696</v>
      </c>
      <c r="I1033" s="69">
        <v>0</v>
      </c>
      <c r="J1033" s="69">
        <v>0</v>
      </c>
      <c r="K1033" s="69">
        <v>0</v>
      </c>
      <c r="L1033" s="69">
        <v>0</v>
      </c>
      <c r="M1033" s="69">
        <v>0</v>
      </c>
      <c r="N1033" s="69">
        <v>0</v>
      </c>
      <c r="O1033" s="69">
        <v>0</v>
      </c>
      <c r="P1033" s="69">
        <v>0</v>
      </c>
      <c r="Q1033" s="69">
        <v>0</v>
      </c>
      <c r="R1033" s="69">
        <v>2799.9650000000001</v>
      </c>
      <c r="S1033" s="69">
        <v>7000.2039999999997</v>
      </c>
      <c r="T1033" s="69">
        <v>11336.284</v>
      </c>
      <c r="U1033" s="69">
        <v>233307.07</v>
      </c>
      <c r="V1033" s="69">
        <v>490.215000439748</v>
      </c>
      <c r="W1033" s="69">
        <v>3460.6605003904301</v>
      </c>
    </row>
    <row r="1034" spans="2:23">
      <c r="B1034" s="67">
        <v>1032</v>
      </c>
      <c r="C1034" s="67" t="s">
        <v>1354</v>
      </c>
      <c r="D1034" s="67" t="s">
        <v>1615</v>
      </c>
      <c r="E1034" s="67">
        <v>0</v>
      </c>
      <c r="F1034" s="70">
        <v>0</v>
      </c>
      <c r="G1034" s="67">
        <v>74390</v>
      </c>
      <c r="H1034" s="70">
        <v>0.93465341558718995</v>
      </c>
      <c r="I1034" s="69">
        <v>0</v>
      </c>
      <c r="J1034" s="69">
        <v>0</v>
      </c>
      <c r="K1034" s="69">
        <v>0</v>
      </c>
      <c r="L1034" s="69">
        <v>0</v>
      </c>
      <c r="M1034" s="69">
        <v>0</v>
      </c>
      <c r="N1034" s="69">
        <v>0</v>
      </c>
      <c r="O1034" s="69">
        <v>0</v>
      </c>
      <c r="P1034" s="69">
        <v>0</v>
      </c>
      <c r="Q1034" s="69">
        <v>0</v>
      </c>
      <c r="R1034" s="69">
        <v>2788.0250000000001</v>
      </c>
      <c r="S1034" s="69">
        <v>6965.268</v>
      </c>
      <c r="T1034" s="69">
        <v>11252.1960000001</v>
      </c>
      <c r="U1034" s="69">
        <v>233307.07</v>
      </c>
      <c r="V1034" s="69">
        <v>486.062325639834</v>
      </c>
      <c r="W1034" s="69">
        <v>3443.8923202630199</v>
      </c>
    </row>
    <row r="1035" spans="2:23">
      <c r="B1035" s="67">
        <v>1033</v>
      </c>
      <c r="C1035" s="67" t="s">
        <v>1355</v>
      </c>
      <c r="D1035" s="67" t="s">
        <v>1615</v>
      </c>
      <c r="E1035" s="67">
        <v>0</v>
      </c>
      <c r="F1035" s="70">
        <v>0</v>
      </c>
      <c r="G1035" s="67">
        <v>79429</v>
      </c>
      <c r="H1035" s="70">
        <v>0.99796459398675696</v>
      </c>
      <c r="I1035" s="69">
        <v>0</v>
      </c>
      <c r="J1035" s="69">
        <v>0</v>
      </c>
      <c r="K1035" s="69">
        <v>0</v>
      </c>
      <c r="L1035" s="69">
        <v>0</v>
      </c>
      <c r="M1035" s="69">
        <v>0</v>
      </c>
      <c r="N1035" s="69">
        <v>0</v>
      </c>
      <c r="O1035" s="69">
        <v>0</v>
      </c>
      <c r="P1035" s="69">
        <v>0</v>
      </c>
      <c r="Q1035" s="69">
        <v>0</v>
      </c>
      <c r="R1035" s="69">
        <v>0</v>
      </c>
      <c r="S1035" s="69">
        <v>0</v>
      </c>
      <c r="T1035" s="69">
        <v>0</v>
      </c>
      <c r="U1035" s="69">
        <v>100845.01</v>
      </c>
      <c r="V1035" s="69">
        <v>30.837421065195802</v>
      </c>
      <c r="W1035" s="69">
        <v>1008.65860243522</v>
      </c>
    </row>
    <row r="1036" spans="2:23">
      <c r="B1036" s="67">
        <v>1034</v>
      </c>
      <c r="C1036" s="67" t="s">
        <v>1356</v>
      </c>
      <c r="D1036" s="67" t="s">
        <v>1615</v>
      </c>
      <c r="E1036" s="67">
        <v>0</v>
      </c>
      <c r="F1036" s="70">
        <v>0</v>
      </c>
      <c r="G1036" s="67">
        <v>79429</v>
      </c>
      <c r="H1036" s="70">
        <v>0.99796459398675696</v>
      </c>
      <c r="I1036" s="69">
        <v>0</v>
      </c>
      <c r="J1036" s="69">
        <v>0</v>
      </c>
      <c r="K1036" s="69">
        <v>0</v>
      </c>
      <c r="L1036" s="69">
        <v>0</v>
      </c>
      <c r="M1036" s="69">
        <v>0</v>
      </c>
      <c r="N1036" s="69">
        <v>0</v>
      </c>
      <c r="O1036" s="69">
        <v>0</v>
      </c>
      <c r="P1036" s="69">
        <v>0</v>
      </c>
      <c r="Q1036" s="69">
        <v>0</v>
      </c>
      <c r="R1036" s="69">
        <v>0</v>
      </c>
      <c r="S1036" s="69">
        <v>0</v>
      </c>
      <c r="T1036" s="69">
        <v>0</v>
      </c>
      <c r="U1036" s="69">
        <v>100845.01</v>
      </c>
      <c r="V1036" s="69">
        <v>30.837421065195802</v>
      </c>
      <c r="W1036" s="69">
        <v>1008.65860243522</v>
      </c>
    </row>
    <row r="1037" spans="2:23">
      <c r="B1037" s="67">
        <v>1035</v>
      </c>
      <c r="C1037" s="67" t="s">
        <v>1357</v>
      </c>
      <c r="D1037" s="67" t="s">
        <v>1615</v>
      </c>
      <c r="E1037" s="67">
        <v>0</v>
      </c>
      <c r="F1037" s="70">
        <v>0</v>
      </c>
      <c r="G1037" s="67">
        <v>74202</v>
      </c>
      <c r="H1037" s="70">
        <v>0.93229133947305598</v>
      </c>
      <c r="I1037" s="69">
        <v>0</v>
      </c>
      <c r="J1037" s="69">
        <v>0</v>
      </c>
      <c r="K1037" s="69">
        <v>0</v>
      </c>
      <c r="L1037" s="69">
        <v>0</v>
      </c>
      <c r="M1037" s="69">
        <v>0</v>
      </c>
      <c r="N1037" s="69">
        <v>0</v>
      </c>
      <c r="O1037" s="69">
        <v>0</v>
      </c>
      <c r="P1037" s="69">
        <v>0</v>
      </c>
      <c r="Q1037" s="69">
        <v>0</v>
      </c>
      <c r="R1037" s="69">
        <v>2860.2</v>
      </c>
      <c r="S1037" s="69">
        <v>6942.5360000000001</v>
      </c>
      <c r="T1037" s="69">
        <v>10932.24</v>
      </c>
      <c r="U1037" s="69">
        <v>233307.07</v>
      </c>
      <c r="V1037" s="69">
        <v>481.76273334924798</v>
      </c>
      <c r="W1037" s="69">
        <v>3369.7673943995401</v>
      </c>
    </row>
    <row r="1038" spans="2:23">
      <c r="B1038" s="67">
        <v>1036</v>
      </c>
      <c r="C1038" s="67" t="s">
        <v>1358</v>
      </c>
      <c r="D1038" s="67" t="s">
        <v>1615</v>
      </c>
      <c r="E1038" s="67">
        <v>0</v>
      </c>
      <c r="F1038" s="70">
        <v>0</v>
      </c>
      <c r="G1038" s="67">
        <v>74224</v>
      </c>
      <c r="H1038" s="70">
        <v>0.93256775263534797</v>
      </c>
      <c r="I1038" s="69">
        <v>0</v>
      </c>
      <c r="J1038" s="69">
        <v>0</v>
      </c>
      <c r="K1038" s="69">
        <v>0</v>
      </c>
      <c r="L1038" s="69">
        <v>0</v>
      </c>
      <c r="M1038" s="69">
        <v>0</v>
      </c>
      <c r="N1038" s="69">
        <v>0</v>
      </c>
      <c r="O1038" s="69">
        <v>0</v>
      </c>
      <c r="P1038" s="69">
        <v>0</v>
      </c>
      <c r="Q1038" s="69">
        <v>0</v>
      </c>
      <c r="R1038" s="69">
        <v>2845.51</v>
      </c>
      <c r="S1038" s="69">
        <v>6908.2020000000002</v>
      </c>
      <c r="T1038" s="69">
        <v>10765.232</v>
      </c>
      <c r="U1038" s="69">
        <v>233307.07</v>
      </c>
      <c r="V1038" s="69">
        <v>477.36404392456399</v>
      </c>
      <c r="W1038" s="69">
        <v>3351.79819301007</v>
      </c>
    </row>
    <row r="1039" spans="2:23">
      <c r="B1039" s="67">
        <v>1037</v>
      </c>
      <c r="C1039" s="67" t="s">
        <v>1359</v>
      </c>
      <c r="D1039" s="67" t="s">
        <v>1615</v>
      </c>
      <c r="E1039" s="67">
        <v>0</v>
      </c>
      <c r="F1039" s="70">
        <v>0</v>
      </c>
      <c r="G1039" s="67">
        <v>74151</v>
      </c>
      <c r="H1039" s="70">
        <v>0.93165056350592401</v>
      </c>
      <c r="I1039" s="69">
        <v>0</v>
      </c>
      <c r="J1039" s="69">
        <v>0</v>
      </c>
      <c r="K1039" s="69">
        <v>0</v>
      </c>
      <c r="L1039" s="69">
        <v>0</v>
      </c>
      <c r="M1039" s="69">
        <v>0</v>
      </c>
      <c r="N1039" s="69">
        <v>0</v>
      </c>
      <c r="O1039" s="69">
        <v>0</v>
      </c>
      <c r="P1039" s="69">
        <v>0</v>
      </c>
      <c r="Q1039" s="69">
        <v>0</v>
      </c>
      <c r="R1039" s="69">
        <v>2928.9</v>
      </c>
      <c r="S1039" s="69">
        <v>7112.5859999999902</v>
      </c>
      <c r="T1039" s="69">
        <v>11447.686</v>
      </c>
      <c r="U1039" s="69">
        <v>233307.07</v>
      </c>
      <c r="V1039" s="69">
        <v>503.48796874018399</v>
      </c>
      <c r="W1039" s="69">
        <v>3499.2281871639402</v>
      </c>
    </row>
    <row r="1040" spans="2:23">
      <c r="B1040" s="67">
        <v>1038</v>
      </c>
      <c r="C1040" s="67" t="s">
        <v>1360</v>
      </c>
      <c r="D1040" s="67" t="s">
        <v>1615</v>
      </c>
      <c r="E1040" s="67">
        <v>0</v>
      </c>
      <c r="F1040" s="70">
        <v>0</v>
      </c>
      <c r="G1040" s="67">
        <v>74173</v>
      </c>
      <c r="H1040" s="70">
        <v>0.931926976668216</v>
      </c>
      <c r="I1040" s="69">
        <v>0</v>
      </c>
      <c r="J1040" s="69">
        <v>0</v>
      </c>
      <c r="K1040" s="69">
        <v>0</v>
      </c>
      <c r="L1040" s="69">
        <v>0</v>
      </c>
      <c r="M1040" s="69">
        <v>0</v>
      </c>
      <c r="N1040" s="69">
        <v>0</v>
      </c>
      <c r="O1040" s="69">
        <v>0</v>
      </c>
      <c r="P1040" s="69">
        <v>0</v>
      </c>
      <c r="Q1040" s="69">
        <v>0</v>
      </c>
      <c r="R1040" s="69">
        <v>2913.62</v>
      </c>
      <c r="S1040" s="69">
        <v>7077.6639999999998</v>
      </c>
      <c r="T1040" s="69">
        <v>11338.041000000099</v>
      </c>
      <c r="U1040" s="69">
        <v>233307.07</v>
      </c>
      <c r="V1040" s="69">
        <v>499.31627344800302</v>
      </c>
      <c r="W1040" s="69">
        <v>3482.4437113778599</v>
      </c>
    </row>
    <row r="1041" spans="2:23">
      <c r="B1041" s="67">
        <v>1039</v>
      </c>
      <c r="C1041" s="67" t="s">
        <v>1361</v>
      </c>
      <c r="D1041" s="67" t="s">
        <v>1615</v>
      </c>
      <c r="E1041" s="67">
        <v>0</v>
      </c>
      <c r="F1041" s="70">
        <v>0</v>
      </c>
      <c r="G1041" s="67">
        <v>71720</v>
      </c>
      <c r="H1041" s="70">
        <v>0.90110690907263402</v>
      </c>
      <c r="I1041" s="69">
        <v>0</v>
      </c>
      <c r="J1041" s="69">
        <v>0</v>
      </c>
      <c r="K1041" s="69">
        <v>0</v>
      </c>
      <c r="L1041" s="69">
        <v>0</v>
      </c>
      <c r="M1041" s="69">
        <v>0</v>
      </c>
      <c r="N1041" s="69">
        <v>0</v>
      </c>
      <c r="O1041" s="69">
        <v>0</v>
      </c>
      <c r="P1041" s="69">
        <v>0</v>
      </c>
      <c r="Q1041" s="69">
        <v>0</v>
      </c>
      <c r="R1041" s="69">
        <v>1</v>
      </c>
      <c r="S1041" s="69">
        <v>2</v>
      </c>
      <c r="T1041" s="69">
        <v>2</v>
      </c>
      <c r="U1041" s="69">
        <v>11</v>
      </c>
      <c r="V1041" s="69">
        <v>0.142189443530047</v>
      </c>
      <c r="W1041" s="69">
        <v>0.50475614609991304</v>
      </c>
    </row>
    <row r="1042" spans="2:23">
      <c r="B1042" s="67">
        <v>1040</v>
      </c>
      <c r="C1042" s="67" t="s">
        <v>1362</v>
      </c>
      <c r="D1042" s="67" t="s">
        <v>1615</v>
      </c>
      <c r="E1042" s="67">
        <v>0</v>
      </c>
      <c r="F1042" s="70">
        <v>0</v>
      </c>
      <c r="G1042" s="67">
        <v>75030</v>
      </c>
      <c r="H1042" s="70">
        <v>0.94269452576296298</v>
      </c>
      <c r="I1042" s="69">
        <v>0</v>
      </c>
      <c r="J1042" s="69">
        <v>0</v>
      </c>
      <c r="K1042" s="69">
        <v>0</v>
      </c>
      <c r="L1042" s="69">
        <v>0</v>
      </c>
      <c r="M1042" s="69">
        <v>0</v>
      </c>
      <c r="N1042" s="69">
        <v>0</v>
      </c>
      <c r="O1042" s="69">
        <v>0</v>
      </c>
      <c r="P1042" s="69">
        <v>0</v>
      </c>
      <c r="Q1042" s="69">
        <v>0</v>
      </c>
      <c r="R1042" s="69">
        <v>1</v>
      </c>
      <c r="S1042" s="69">
        <v>1</v>
      </c>
      <c r="T1042" s="69">
        <v>2</v>
      </c>
      <c r="U1042" s="69">
        <v>11</v>
      </c>
      <c r="V1042" s="69">
        <v>7.8878265130479602E-2</v>
      </c>
      <c r="W1042" s="69">
        <v>0.364576773520768</v>
      </c>
    </row>
    <row r="1043" spans="2:23">
      <c r="B1043" s="67">
        <v>1041</v>
      </c>
      <c r="C1043" s="67" t="s">
        <v>1363</v>
      </c>
      <c r="D1043" s="67" t="s">
        <v>1615</v>
      </c>
      <c r="E1043" s="67">
        <v>0</v>
      </c>
      <c r="F1043" s="70">
        <v>0</v>
      </c>
      <c r="G1043" s="67">
        <v>55967</v>
      </c>
      <c r="H1043" s="70">
        <v>0.70318252063675502</v>
      </c>
      <c r="I1043" s="69">
        <v>0</v>
      </c>
      <c r="J1043" s="69">
        <v>0</v>
      </c>
      <c r="K1043" s="69">
        <v>0</v>
      </c>
      <c r="L1043" s="69">
        <v>0</v>
      </c>
      <c r="M1043" s="69">
        <v>0</v>
      </c>
      <c r="N1043" s="69">
        <v>0</v>
      </c>
      <c r="O1043" s="69">
        <v>0</v>
      </c>
      <c r="P1043" s="69">
        <v>1</v>
      </c>
      <c r="Q1043" s="69">
        <v>2</v>
      </c>
      <c r="R1043" s="69">
        <v>3</v>
      </c>
      <c r="S1043" s="69">
        <v>4</v>
      </c>
      <c r="T1043" s="69">
        <v>5</v>
      </c>
      <c r="U1043" s="69">
        <v>15</v>
      </c>
      <c r="V1043" s="69">
        <v>0.57367038986820096</v>
      </c>
      <c r="W1043" s="69">
        <v>1.12218590910212</v>
      </c>
    </row>
    <row r="1044" spans="2:23">
      <c r="B1044" s="67">
        <v>1042</v>
      </c>
      <c r="C1044" s="67" t="s">
        <v>1364</v>
      </c>
      <c r="D1044" s="67" t="s">
        <v>1615</v>
      </c>
      <c r="E1044" s="67">
        <v>0</v>
      </c>
      <c r="F1044" s="70">
        <v>0</v>
      </c>
      <c r="G1044" s="67">
        <v>63060</v>
      </c>
      <c r="H1044" s="70">
        <v>0.79230063700669695</v>
      </c>
      <c r="I1044" s="69">
        <v>0</v>
      </c>
      <c r="J1044" s="69">
        <v>0</v>
      </c>
      <c r="K1044" s="69">
        <v>0</v>
      </c>
      <c r="L1044" s="69">
        <v>0</v>
      </c>
      <c r="M1044" s="69">
        <v>0</v>
      </c>
      <c r="N1044" s="69">
        <v>0</v>
      </c>
      <c r="O1044" s="69">
        <v>0</v>
      </c>
      <c r="P1044" s="69">
        <v>0</v>
      </c>
      <c r="Q1044" s="69">
        <v>1</v>
      </c>
      <c r="R1044" s="69">
        <v>2</v>
      </c>
      <c r="S1044" s="69">
        <v>2</v>
      </c>
      <c r="T1044" s="69">
        <v>3</v>
      </c>
      <c r="U1044" s="69">
        <v>11</v>
      </c>
      <c r="V1044" s="69">
        <v>0.30164214546870899</v>
      </c>
      <c r="W1044" s="69">
        <v>0.69230305516138901</v>
      </c>
    </row>
    <row r="1045" spans="2:23">
      <c r="B1045" s="67">
        <v>1043</v>
      </c>
      <c r="C1045" s="67" t="s">
        <v>1365</v>
      </c>
      <c r="D1045" s="67" t="s">
        <v>1615</v>
      </c>
      <c r="E1045" s="67">
        <v>0</v>
      </c>
      <c r="F1045" s="70">
        <v>0</v>
      </c>
      <c r="G1045" s="67">
        <v>53594</v>
      </c>
      <c r="H1045" s="70">
        <v>0.67336759181314498</v>
      </c>
      <c r="I1045" s="69">
        <v>0</v>
      </c>
      <c r="J1045" s="69">
        <v>0</v>
      </c>
      <c r="K1045" s="69">
        <v>0</v>
      </c>
      <c r="L1045" s="69">
        <v>0</v>
      </c>
      <c r="M1045" s="69">
        <v>0</v>
      </c>
      <c r="N1045" s="69">
        <v>0</v>
      </c>
      <c r="O1045" s="69">
        <v>0</v>
      </c>
      <c r="P1045" s="69">
        <v>1</v>
      </c>
      <c r="Q1045" s="69">
        <v>3</v>
      </c>
      <c r="R1045" s="69">
        <v>4</v>
      </c>
      <c r="S1045" s="69">
        <v>5</v>
      </c>
      <c r="T1045" s="69">
        <v>6</v>
      </c>
      <c r="U1045" s="69">
        <v>25</v>
      </c>
      <c r="V1045" s="69">
        <v>0.71585983339824899</v>
      </c>
      <c r="W1045" s="69">
        <v>1.3730812270002299</v>
      </c>
    </row>
    <row r="1046" spans="2:23">
      <c r="B1046" s="67">
        <v>1044</v>
      </c>
      <c r="C1046" s="67" t="s">
        <v>1366</v>
      </c>
      <c r="D1046" s="67" t="s">
        <v>1615</v>
      </c>
      <c r="E1046" s="67">
        <v>0</v>
      </c>
      <c r="F1046" s="70">
        <v>0</v>
      </c>
      <c r="G1046" s="67">
        <v>61688</v>
      </c>
      <c r="H1046" s="70">
        <v>0.775062507067382</v>
      </c>
      <c r="I1046" s="69">
        <v>0</v>
      </c>
      <c r="J1046" s="69">
        <v>0</v>
      </c>
      <c r="K1046" s="69">
        <v>0</v>
      </c>
      <c r="L1046" s="69">
        <v>0</v>
      </c>
      <c r="M1046" s="69">
        <v>0</v>
      </c>
      <c r="N1046" s="69">
        <v>0</v>
      </c>
      <c r="O1046" s="69">
        <v>0</v>
      </c>
      <c r="P1046" s="69">
        <v>0</v>
      </c>
      <c r="Q1046" s="69">
        <v>1</v>
      </c>
      <c r="R1046" s="69">
        <v>2</v>
      </c>
      <c r="S1046" s="69">
        <v>3</v>
      </c>
      <c r="T1046" s="69">
        <v>4</v>
      </c>
      <c r="U1046" s="69">
        <v>19</v>
      </c>
      <c r="V1046" s="69">
        <v>0.38052041059918801</v>
      </c>
      <c r="W1046" s="69">
        <v>0.87551294422146997</v>
      </c>
    </row>
    <row r="1047" spans="2:23">
      <c r="B1047" s="67">
        <v>1045</v>
      </c>
      <c r="C1047" s="67" t="s">
        <v>1367</v>
      </c>
      <c r="D1047" s="67" t="s">
        <v>1615</v>
      </c>
      <c r="E1047" s="67">
        <v>0</v>
      </c>
      <c r="F1047" s="70">
        <v>0</v>
      </c>
      <c r="G1047" s="67">
        <v>70502</v>
      </c>
      <c r="H1047" s="70">
        <v>0.88580367126936499</v>
      </c>
      <c r="I1047" s="69">
        <v>0</v>
      </c>
      <c r="J1047" s="69">
        <v>0</v>
      </c>
      <c r="K1047" s="69">
        <v>0</v>
      </c>
      <c r="L1047" s="69">
        <v>0</v>
      </c>
      <c r="M1047" s="69">
        <v>0</v>
      </c>
      <c r="N1047" s="69">
        <v>0</v>
      </c>
      <c r="O1047" s="69">
        <v>0</v>
      </c>
      <c r="P1047" s="69">
        <v>0</v>
      </c>
      <c r="Q1047" s="69">
        <v>1</v>
      </c>
      <c r="R1047" s="69">
        <v>1</v>
      </c>
      <c r="S1047" s="69">
        <v>2</v>
      </c>
      <c r="T1047" s="69">
        <v>3</v>
      </c>
      <c r="U1047" s="69">
        <v>12</v>
      </c>
      <c r="V1047" s="69">
        <v>0.16844869394780801</v>
      </c>
      <c r="W1047" s="69">
        <v>0.55720174321249805</v>
      </c>
    </row>
    <row r="1048" spans="2:23">
      <c r="B1048" s="67">
        <v>1046</v>
      </c>
      <c r="C1048" s="67" t="s">
        <v>1368</v>
      </c>
      <c r="D1048" s="67" t="s">
        <v>1615</v>
      </c>
      <c r="E1048" s="67">
        <v>0</v>
      </c>
      <c r="F1048" s="70">
        <v>0</v>
      </c>
      <c r="G1048" s="67">
        <v>74595</v>
      </c>
      <c r="H1048" s="70">
        <v>0.93722908369036695</v>
      </c>
      <c r="I1048" s="69">
        <v>0</v>
      </c>
      <c r="J1048" s="69">
        <v>0</v>
      </c>
      <c r="K1048" s="69">
        <v>0</v>
      </c>
      <c r="L1048" s="69">
        <v>0</v>
      </c>
      <c r="M1048" s="69">
        <v>0</v>
      </c>
      <c r="N1048" s="69">
        <v>0</v>
      </c>
      <c r="O1048" s="69">
        <v>0</v>
      </c>
      <c r="P1048" s="69">
        <v>0</v>
      </c>
      <c r="Q1048" s="69">
        <v>0</v>
      </c>
      <c r="R1048" s="69">
        <v>1</v>
      </c>
      <c r="S1048" s="69">
        <v>1</v>
      </c>
      <c r="T1048" s="69">
        <v>2</v>
      </c>
      <c r="U1048" s="69">
        <v>12</v>
      </c>
      <c r="V1048" s="69">
        <v>8.8050156424721401E-2</v>
      </c>
      <c r="W1048" s="69">
        <v>0.389892148833198</v>
      </c>
    </row>
    <row r="1049" spans="2:23">
      <c r="B1049" s="67">
        <v>1047</v>
      </c>
      <c r="C1049" s="67" t="s">
        <v>1369</v>
      </c>
      <c r="D1049" s="67" t="s">
        <v>1615</v>
      </c>
      <c r="E1049" s="67">
        <v>0</v>
      </c>
      <c r="F1049" s="70">
        <v>0</v>
      </c>
      <c r="G1049" s="67">
        <v>53924</v>
      </c>
      <c r="H1049" s="70">
        <v>0.67751378924752803</v>
      </c>
      <c r="I1049" s="69">
        <v>0</v>
      </c>
      <c r="J1049" s="69">
        <v>0</v>
      </c>
      <c r="K1049" s="69">
        <v>0</v>
      </c>
      <c r="L1049" s="69">
        <v>0</v>
      </c>
      <c r="M1049" s="69">
        <v>0</v>
      </c>
      <c r="N1049" s="69">
        <v>0</v>
      </c>
      <c r="O1049" s="69">
        <v>0</v>
      </c>
      <c r="P1049" s="69">
        <v>1</v>
      </c>
      <c r="Q1049" s="69">
        <v>2</v>
      </c>
      <c r="R1049" s="69">
        <v>3</v>
      </c>
      <c r="S1049" s="69">
        <v>4</v>
      </c>
      <c r="T1049" s="69">
        <v>5</v>
      </c>
      <c r="U1049" s="69">
        <v>15</v>
      </c>
      <c r="V1049" s="69">
        <v>0.62752069957658496</v>
      </c>
      <c r="W1049" s="69">
        <v>1.16952056299809</v>
      </c>
    </row>
    <row r="1050" spans="2:23">
      <c r="B1050" s="67">
        <v>1048</v>
      </c>
      <c r="C1050" s="67" t="s">
        <v>1370</v>
      </c>
      <c r="D1050" s="67" t="s">
        <v>1615</v>
      </c>
      <c r="E1050" s="67">
        <v>0</v>
      </c>
      <c r="F1050" s="70">
        <v>0</v>
      </c>
      <c r="G1050" s="67">
        <v>61847</v>
      </c>
      <c r="H1050" s="70">
        <v>0.77706022037667599</v>
      </c>
      <c r="I1050" s="69">
        <v>0</v>
      </c>
      <c r="J1050" s="69">
        <v>0</v>
      </c>
      <c r="K1050" s="69">
        <v>0</v>
      </c>
      <c r="L1050" s="69">
        <v>0</v>
      </c>
      <c r="M1050" s="69">
        <v>0</v>
      </c>
      <c r="N1050" s="69">
        <v>0</v>
      </c>
      <c r="O1050" s="69">
        <v>0</v>
      </c>
      <c r="P1050" s="69">
        <v>0</v>
      </c>
      <c r="Q1050" s="69">
        <v>1</v>
      </c>
      <c r="R1050" s="69">
        <v>2</v>
      </c>
      <c r="S1050" s="69">
        <v>3</v>
      </c>
      <c r="T1050" s="69">
        <v>3</v>
      </c>
      <c r="U1050" s="69">
        <v>11</v>
      </c>
      <c r="V1050" s="69">
        <v>0.32974833837996798</v>
      </c>
      <c r="W1050" s="69">
        <v>0.72958029627304199</v>
      </c>
    </row>
    <row r="1051" spans="2:23">
      <c r="B1051" s="67">
        <v>1049</v>
      </c>
      <c r="C1051" s="67" t="s">
        <v>1371</v>
      </c>
      <c r="D1051" s="67" t="s">
        <v>1615</v>
      </c>
      <c r="E1051" s="67">
        <v>0</v>
      </c>
      <c r="F1051" s="70">
        <v>0</v>
      </c>
      <c r="G1051" s="67">
        <v>51179</v>
      </c>
      <c r="H1051" s="70">
        <v>0.643024965134249</v>
      </c>
      <c r="I1051" s="69">
        <v>0</v>
      </c>
      <c r="J1051" s="69">
        <v>0</v>
      </c>
      <c r="K1051" s="69">
        <v>0</v>
      </c>
      <c r="L1051" s="69">
        <v>0</v>
      </c>
      <c r="M1051" s="69">
        <v>0</v>
      </c>
      <c r="N1051" s="69">
        <v>0</v>
      </c>
      <c r="O1051" s="69">
        <v>0</v>
      </c>
      <c r="P1051" s="69">
        <v>1</v>
      </c>
      <c r="Q1051" s="69">
        <v>3</v>
      </c>
      <c r="R1051" s="69">
        <v>4</v>
      </c>
      <c r="S1051" s="69">
        <v>5</v>
      </c>
      <c r="T1051" s="69">
        <v>6</v>
      </c>
      <c r="U1051" s="69">
        <v>25</v>
      </c>
      <c r="V1051" s="69">
        <v>0.795969393524393</v>
      </c>
      <c r="W1051" s="69">
        <v>1.4550160928315601</v>
      </c>
    </row>
    <row r="1052" spans="2:23">
      <c r="B1052" s="67">
        <v>1050</v>
      </c>
      <c r="C1052" s="67" t="s">
        <v>1372</v>
      </c>
      <c r="D1052" s="67" t="s">
        <v>1615</v>
      </c>
      <c r="E1052" s="67">
        <v>0</v>
      </c>
      <c r="F1052" s="70">
        <v>0</v>
      </c>
      <c r="G1052" s="67">
        <v>60367</v>
      </c>
      <c r="H1052" s="70">
        <v>0.75846515309519902</v>
      </c>
      <c r="I1052" s="69">
        <v>0</v>
      </c>
      <c r="J1052" s="69">
        <v>0</v>
      </c>
      <c r="K1052" s="69">
        <v>0</v>
      </c>
      <c r="L1052" s="69">
        <v>0</v>
      </c>
      <c r="M1052" s="69">
        <v>0</v>
      </c>
      <c r="N1052" s="69">
        <v>0</v>
      </c>
      <c r="O1052" s="69">
        <v>0</v>
      </c>
      <c r="P1052" s="69">
        <v>0</v>
      </c>
      <c r="Q1052" s="69">
        <v>2</v>
      </c>
      <c r="R1052" s="69">
        <v>2</v>
      </c>
      <c r="S1052" s="69">
        <v>3</v>
      </c>
      <c r="T1052" s="69">
        <v>4</v>
      </c>
      <c r="U1052" s="69">
        <v>21</v>
      </c>
      <c r="V1052" s="69">
        <v>0.417798494804689</v>
      </c>
      <c r="W1052" s="69">
        <v>0.92867882526781698</v>
      </c>
    </row>
    <row r="1053" spans="2:23">
      <c r="B1053" s="67">
        <v>1051</v>
      </c>
      <c r="C1053" s="67" t="s">
        <v>1373</v>
      </c>
      <c r="D1053" s="67" t="s">
        <v>1615</v>
      </c>
      <c r="E1053" s="67">
        <v>0</v>
      </c>
      <c r="F1053" s="70">
        <v>0</v>
      </c>
      <c r="G1053" s="67">
        <v>68379</v>
      </c>
      <c r="H1053" s="70">
        <v>0.85912980110816595</v>
      </c>
      <c r="I1053" s="69">
        <v>0</v>
      </c>
      <c r="J1053" s="69">
        <v>0</v>
      </c>
      <c r="K1053" s="69">
        <v>0</v>
      </c>
      <c r="L1053" s="69">
        <v>0</v>
      </c>
      <c r="M1053" s="69">
        <v>0</v>
      </c>
      <c r="N1053" s="69">
        <v>0</v>
      </c>
      <c r="O1053" s="69">
        <v>0</v>
      </c>
      <c r="P1053" s="69">
        <v>0</v>
      </c>
      <c r="Q1053" s="69">
        <v>1</v>
      </c>
      <c r="R1053" s="69">
        <v>1</v>
      </c>
      <c r="S1053" s="69">
        <v>2</v>
      </c>
      <c r="T1053" s="69">
        <v>3</v>
      </c>
      <c r="U1053" s="69">
        <v>12</v>
      </c>
      <c r="V1053" s="69">
        <v>0.21384327373698001</v>
      </c>
      <c r="W1053" s="69">
        <v>0.63726851736452494</v>
      </c>
    </row>
    <row r="1054" spans="2:23">
      <c r="B1054" s="67">
        <v>1052</v>
      </c>
      <c r="C1054" s="67" t="s">
        <v>1374</v>
      </c>
      <c r="D1054" s="67" t="s">
        <v>1615</v>
      </c>
      <c r="E1054" s="67">
        <v>0</v>
      </c>
      <c r="F1054" s="70">
        <v>0</v>
      </c>
      <c r="G1054" s="67">
        <v>73850</v>
      </c>
      <c r="H1054" s="70">
        <v>0.92786872887637994</v>
      </c>
      <c r="I1054" s="69">
        <v>0</v>
      </c>
      <c r="J1054" s="69">
        <v>0</v>
      </c>
      <c r="K1054" s="69">
        <v>0</v>
      </c>
      <c r="L1054" s="69">
        <v>0</v>
      </c>
      <c r="M1054" s="69">
        <v>0</v>
      </c>
      <c r="N1054" s="69">
        <v>0</v>
      </c>
      <c r="O1054" s="69">
        <v>0</v>
      </c>
      <c r="P1054" s="69">
        <v>0</v>
      </c>
      <c r="Q1054" s="69">
        <v>0</v>
      </c>
      <c r="R1054" s="69">
        <v>1</v>
      </c>
      <c r="S1054" s="69">
        <v>2</v>
      </c>
      <c r="T1054" s="69">
        <v>2</v>
      </c>
      <c r="U1054" s="69">
        <v>12</v>
      </c>
      <c r="V1054" s="69">
        <v>0.104220326418816</v>
      </c>
      <c r="W1054" s="69">
        <v>0.43253900530343098</v>
      </c>
    </row>
    <row r="1055" spans="2:23">
      <c r="B1055" s="67">
        <v>1053</v>
      </c>
      <c r="C1055" s="67" t="s">
        <v>1375</v>
      </c>
      <c r="D1055" s="67" t="s">
        <v>1615</v>
      </c>
      <c r="E1055" s="67">
        <v>0</v>
      </c>
      <c r="F1055" s="70">
        <v>0</v>
      </c>
      <c r="G1055" s="67">
        <v>50462</v>
      </c>
      <c r="H1055" s="70">
        <v>0.63401640889045197</v>
      </c>
      <c r="I1055" s="69">
        <v>0</v>
      </c>
      <c r="J1055" s="69">
        <v>0</v>
      </c>
      <c r="K1055" s="69">
        <v>0</v>
      </c>
      <c r="L1055" s="69">
        <v>0</v>
      </c>
      <c r="M1055" s="69">
        <v>0</v>
      </c>
      <c r="N1055" s="69">
        <v>0</v>
      </c>
      <c r="O1055" s="69">
        <v>0</v>
      </c>
      <c r="P1055" s="69">
        <v>1</v>
      </c>
      <c r="Q1055" s="69">
        <v>2</v>
      </c>
      <c r="R1055" s="69">
        <v>3</v>
      </c>
      <c r="S1055" s="69">
        <v>5</v>
      </c>
      <c r="T1055" s="69">
        <v>5</v>
      </c>
      <c r="U1055" s="69">
        <v>15</v>
      </c>
      <c r="V1055" s="69">
        <v>0.71807113869658601</v>
      </c>
      <c r="W1055" s="69">
        <v>1.24119109107079</v>
      </c>
    </row>
    <row r="1056" spans="2:23">
      <c r="B1056" s="67">
        <v>1054</v>
      </c>
      <c r="C1056" s="67" t="s">
        <v>1376</v>
      </c>
      <c r="D1056" s="67" t="s">
        <v>1615</v>
      </c>
      <c r="E1056" s="67">
        <v>0</v>
      </c>
      <c r="F1056" s="70">
        <v>0</v>
      </c>
      <c r="G1056" s="67">
        <v>59754</v>
      </c>
      <c r="H1056" s="70">
        <v>0.75076327725496605</v>
      </c>
      <c r="I1056" s="69">
        <v>0</v>
      </c>
      <c r="J1056" s="69">
        <v>0</v>
      </c>
      <c r="K1056" s="69">
        <v>0</v>
      </c>
      <c r="L1056" s="69">
        <v>0</v>
      </c>
      <c r="M1056" s="69">
        <v>0</v>
      </c>
      <c r="N1056" s="69">
        <v>0</v>
      </c>
      <c r="O1056" s="69">
        <v>0</v>
      </c>
      <c r="P1056" s="69">
        <v>0</v>
      </c>
      <c r="Q1056" s="69">
        <v>1</v>
      </c>
      <c r="R1056" s="69">
        <v>2</v>
      </c>
      <c r="S1056" s="69">
        <v>3</v>
      </c>
      <c r="T1056" s="69">
        <v>3</v>
      </c>
      <c r="U1056" s="69">
        <v>12</v>
      </c>
      <c r="V1056" s="69">
        <v>0.37740448040607599</v>
      </c>
      <c r="W1056" s="69">
        <v>0.78621689429157204</v>
      </c>
    </row>
    <row r="1057" spans="2:23">
      <c r="B1057" s="67">
        <v>1055</v>
      </c>
      <c r="C1057" s="67" t="s">
        <v>1377</v>
      </c>
      <c r="D1057" s="67" t="s">
        <v>1615</v>
      </c>
      <c r="E1057" s="67">
        <v>0</v>
      </c>
      <c r="F1057" s="70">
        <v>0</v>
      </c>
      <c r="G1057" s="67">
        <v>47102</v>
      </c>
      <c r="H1057" s="70">
        <v>0.59180058046764095</v>
      </c>
      <c r="I1057" s="69">
        <v>0</v>
      </c>
      <c r="J1057" s="69">
        <v>0</v>
      </c>
      <c r="K1057" s="69">
        <v>0</v>
      </c>
      <c r="L1057" s="69">
        <v>0</v>
      </c>
      <c r="M1057" s="69">
        <v>0</v>
      </c>
      <c r="N1057" s="69">
        <v>0</v>
      </c>
      <c r="O1057" s="69">
        <v>0</v>
      </c>
      <c r="P1057" s="69">
        <v>1</v>
      </c>
      <c r="Q1057" s="69">
        <v>3</v>
      </c>
      <c r="R1057" s="69">
        <v>4</v>
      </c>
      <c r="S1057" s="69">
        <v>6</v>
      </c>
      <c r="T1057" s="69">
        <v>7</v>
      </c>
      <c r="U1057" s="69">
        <v>25</v>
      </c>
      <c r="V1057" s="69">
        <v>0.93191441243356699</v>
      </c>
      <c r="W1057" s="69">
        <v>1.5812462787169601</v>
      </c>
    </row>
    <row r="1058" spans="2:23">
      <c r="B1058" s="67">
        <v>1056</v>
      </c>
      <c r="C1058" s="67" t="s">
        <v>1378</v>
      </c>
      <c r="D1058" s="67" t="s">
        <v>1615</v>
      </c>
      <c r="E1058" s="67">
        <v>0</v>
      </c>
      <c r="F1058" s="70">
        <v>0</v>
      </c>
      <c r="G1058" s="67">
        <v>58101</v>
      </c>
      <c r="H1058" s="70">
        <v>0.729994597379101</v>
      </c>
      <c r="I1058" s="69">
        <v>0</v>
      </c>
      <c r="J1058" s="69">
        <v>0</v>
      </c>
      <c r="K1058" s="69">
        <v>0</v>
      </c>
      <c r="L1058" s="69">
        <v>0</v>
      </c>
      <c r="M1058" s="69">
        <v>0</v>
      </c>
      <c r="N1058" s="69">
        <v>0</v>
      </c>
      <c r="O1058" s="69">
        <v>0</v>
      </c>
      <c r="P1058" s="69">
        <v>1</v>
      </c>
      <c r="Q1058" s="69">
        <v>2</v>
      </c>
      <c r="R1058" s="69">
        <v>3</v>
      </c>
      <c r="S1058" s="69">
        <v>4</v>
      </c>
      <c r="T1058" s="69">
        <v>5</v>
      </c>
      <c r="U1058" s="69">
        <v>21</v>
      </c>
      <c r="V1058" s="69">
        <v>0.481624806824892</v>
      </c>
      <c r="W1058" s="69">
        <v>1.0124298252342101</v>
      </c>
    </row>
    <row r="1059" spans="2:23">
      <c r="B1059" s="67">
        <v>1057</v>
      </c>
      <c r="C1059" s="67" t="s">
        <v>1379</v>
      </c>
      <c r="D1059" s="67" t="s">
        <v>1615</v>
      </c>
      <c r="E1059" s="67">
        <v>0</v>
      </c>
      <c r="F1059" s="70">
        <v>0</v>
      </c>
      <c r="G1059" s="67">
        <v>64932</v>
      </c>
      <c r="H1059" s="70">
        <v>0.81582088427083499</v>
      </c>
      <c r="I1059" s="69">
        <v>0</v>
      </c>
      <c r="J1059" s="69">
        <v>0</v>
      </c>
      <c r="K1059" s="69">
        <v>0</v>
      </c>
      <c r="L1059" s="69">
        <v>0</v>
      </c>
      <c r="M1059" s="69">
        <v>0</v>
      </c>
      <c r="N1059" s="69">
        <v>0</v>
      </c>
      <c r="O1059" s="69">
        <v>0</v>
      </c>
      <c r="P1059" s="69">
        <v>0</v>
      </c>
      <c r="Q1059" s="69">
        <v>1</v>
      </c>
      <c r="R1059" s="69">
        <v>2</v>
      </c>
      <c r="S1059" s="69">
        <v>3</v>
      </c>
      <c r="T1059" s="69">
        <v>4</v>
      </c>
      <c r="U1059" s="69">
        <v>12</v>
      </c>
      <c r="V1059" s="69">
        <v>0.28814815745498901</v>
      </c>
      <c r="W1059" s="69">
        <v>0.74581893723151604</v>
      </c>
    </row>
    <row r="1060" spans="2:23">
      <c r="B1060" s="67">
        <v>1058</v>
      </c>
      <c r="C1060" s="67" t="s">
        <v>1380</v>
      </c>
      <c r="D1060" s="67" t="s">
        <v>1615</v>
      </c>
      <c r="E1060" s="67">
        <v>0</v>
      </c>
      <c r="F1060" s="70">
        <v>0</v>
      </c>
      <c r="G1060" s="67">
        <v>72429</v>
      </c>
      <c r="H1060" s="70">
        <v>0.91001495143923306</v>
      </c>
      <c r="I1060" s="69">
        <v>0</v>
      </c>
      <c r="J1060" s="69">
        <v>0</v>
      </c>
      <c r="K1060" s="69">
        <v>0</v>
      </c>
      <c r="L1060" s="69">
        <v>0</v>
      </c>
      <c r="M1060" s="69">
        <v>0</v>
      </c>
      <c r="N1060" s="69">
        <v>0</v>
      </c>
      <c r="O1060" s="69">
        <v>0</v>
      </c>
      <c r="P1060" s="69">
        <v>0</v>
      </c>
      <c r="Q1060" s="69">
        <v>0</v>
      </c>
      <c r="R1060" s="69">
        <v>1</v>
      </c>
      <c r="S1060" s="69">
        <v>2</v>
      </c>
      <c r="T1060" s="69">
        <v>2</v>
      </c>
      <c r="U1060" s="69">
        <v>12</v>
      </c>
      <c r="V1060" s="69">
        <v>0.13276626754281301</v>
      </c>
      <c r="W1060" s="69">
        <v>0.493201154145545</v>
      </c>
    </row>
    <row r="1061" spans="2:23">
      <c r="B1061" s="67">
        <v>1059</v>
      </c>
      <c r="C1061" s="67" t="s">
        <v>1381</v>
      </c>
      <c r="D1061" s="67" t="s">
        <v>1615</v>
      </c>
      <c r="E1061" s="67">
        <v>0</v>
      </c>
      <c r="F1061" s="70">
        <v>0</v>
      </c>
      <c r="G1061" s="67">
        <v>44066</v>
      </c>
      <c r="H1061" s="70">
        <v>0.553655564071315</v>
      </c>
      <c r="I1061" s="69">
        <v>0</v>
      </c>
      <c r="J1061" s="69">
        <v>0</v>
      </c>
      <c r="K1061" s="69">
        <v>0</v>
      </c>
      <c r="L1061" s="69">
        <v>0</v>
      </c>
      <c r="M1061" s="69">
        <v>0</v>
      </c>
      <c r="N1061" s="69">
        <v>0</v>
      </c>
      <c r="O1061" s="69">
        <v>0</v>
      </c>
      <c r="P1061" s="69">
        <v>1</v>
      </c>
      <c r="Q1061" s="69">
        <v>3</v>
      </c>
      <c r="R1061" s="69">
        <v>4</v>
      </c>
      <c r="S1061" s="69">
        <v>5</v>
      </c>
      <c r="T1061" s="69">
        <v>6</v>
      </c>
      <c r="U1061" s="69">
        <v>15</v>
      </c>
      <c r="V1061" s="69">
        <v>0.88690932391853305</v>
      </c>
      <c r="W1061" s="69">
        <v>1.3509224502441199</v>
      </c>
    </row>
    <row r="1062" spans="2:23">
      <c r="B1062" s="67">
        <v>1060</v>
      </c>
      <c r="C1062" s="67" t="s">
        <v>1382</v>
      </c>
      <c r="D1062" s="67" t="s">
        <v>1615</v>
      </c>
      <c r="E1062" s="67">
        <v>0</v>
      </c>
      <c r="F1062" s="70">
        <v>0</v>
      </c>
      <c r="G1062" s="67">
        <v>54584</v>
      </c>
      <c r="H1062" s="70">
        <v>0.68580618411629501</v>
      </c>
      <c r="I1062" s="69">
        <v>0</v>
      </c>
      <c r="J1062" s="69">
        <v>0</v>
      </c>
      <c r="K1062" s="69">
        <v>0</v>
      </c>
      <c r="L1062" s="69">
        <v>0</v>
      </c>
      <c r="M1062" s="69">
        <v>0</v>
      </c>
      <c r="N1062" s="69">
        <v>0</v>
      </c>
      <c r="O1062" s="69">
        <v>0</v>
      </c>
      <c r="P1062" s="69">
        <v>1</v>
      </c>
      <c r="Q1062" s="69">
        <v>2</v>
      </c>
      <c r="R1062" s="69">
        <v>2</v>
      </c>
      <c r="S1062" s="69">
        <v>3</v>
      </c>
      <c r="T1062" s="69">
        <v>4</v>
      </c>
      <c r="U1062" s="69">
        <v>12</v>
      </c>
      <c r="V1062" s="69">
        <v>0.48580869696322398</v>
      </c>
      <c r="W1062" s="69">
        <v>0.881463854328981</v>
      </c>
    </row>
    <row r="1063" spans="2:23">
      <c r="B1063" s="67">
        <v>1061</v>
      </c>
      <c r="C1063" s="67" t="s">
        <v>1383</v>
      </c>
      <c r="D1063" s="67" t="s">
        <v>1615</v>
      </c>
      <c r="E1063" s="67">
        <v>0</v>
      </c>
      <c r="F1063" s="70">
        <v>0</v>
      </c>
      <c r="G1063" s="67">
        <v>39904</v>
      </c>
      <c r="H1063" s="70">
        <v>0.50136321945948703</v>
      </c>
      <c r="I1063" s="69">
        <v>0</v>
      </c>
      <c r="J1063" s="69">
        <v>0</v>
      </c>
      <c r="K1063" s="69">
        <v>0</v>
      </c>
      <c r="L1063" s="69">
        <v>0</v>
      </c>
      <c r="M1063" s="69">
        <v>0</v>
      </c>
      <c r="N1063" s="69">
        <v>0</v>
      </c>
      <c r="O1063" s="69">
        <v>0</v>
      </c>
      <c r="P1063" s="69">
        <v>2</v>
      </c>
      <c r="Q1063" s="69">
        <v>3</v>
      </c>
      <c r="R1063" s="69">
        <v>5</v>
      </c>
      <c r="S1063" s="69">
        <v>7</v>
      </c>
      <c r="T1063" s="69">
        <v>8</v>
      </c>
      <c r="U1063" s="69">
        <v>25</v>
      </c>
      <c r="V1063" s="69">
        <v>1.17505748137352</v>
      </c>
      <c r="W1063" s="69">
        <v>1.76584394872905</v>
      </c>
    </row>
    <row r="1064" spans="2:23">
      <c r="B1064" s="67">
        <v>1062</v>
      </c>
      <c r="C1064" s="67" t="s">
        <v>1384</v>
      </c>
      <c r="D1064" s="67" t="s">
        <v>1615</v>
      </c>
      <c r="E1064" s="67">
        <v>0</v>
      </c>
      <c r="F1064" s="70">
        <v>0</v>
      </c>
      <c r="G1064" s="67">
        <v>52631</v>
      </c>
      <c r="H1064" s="70">
        <v>0.66126823384553501</v>
      </c>
      <c r="I1064" s="69">
        <v>0</v>
      </c>
      <c r="J1064" s="69">
        <v>0</v>
      </c>
      <c r="K1064" s="69">
        <v>0</v>
      </c>
      <c r="L1064" s="69">
        <v>0</v>
      </c>
      <c r="M1064" s="69">
        <v>0</v>
      </c>
      <c r="N1064" s="69">
        <v>0</v>
      </c>
      <c r="O1064" s="69">
        <v>0</v>
      </c>
      <c r="P1064" s="69">
        <v>1</v>
      </c>
      <c r="Q1064" s="69">
        <v>2</v>
      </c>
      <c r="R1064" s="69">
        <v>3</v>
      </c>
      <c r="S1064" s="69">
        <v>4</v>
      </c>
      <c r="T1064" s="69">
        <v>5</v>
      </c>
      <c r="U1064" s="69">
        <v>21</v>
      </c>
      <c r="V1064" s="69">
        <v>0.618574964506037</v>
      </c>
      <c r="W1064" s="69">
        <v>1.1454510168795</v>
      </c>
    </row>
    <row r="1065" spans="2:23">
      <c r="B1065" s="67">
        <v>1063</v>
      </c>
      <c r="C1065" s="67" t="s">
        <v>1385</v>
      </c>
      <c r="D1065" s="67" t="s">
        <v>1615</v>
      </c>
      <c r="E1065" s="67">
        <v>0</v>
      </c>
      <c r="F1065" s="70">
        <v>0</v>
      </c>
      <c r="G1065" s="67">
        <v>63117</v>
      </c>
      <c r="H1065" s="70">
        <v>0.79301679838172701</v>
      </c>
      <c r="I1065" s="69">
        <v>0</v>
      </c>
      <c r="J1065" s="69">
        <v>0</v>
      </c>
      <c r="K1065" s="69">
        <v>0</v>
      </c>
      <c r="L1065" s="69">
        <v>0</v>
      </c>
      <c r="M1065" s="69">
        <v>0</v>
      </c>
      <c r="N1065" s="69">
        <v>0</v>
      </c>
      <c r="O1065" s="69">
        <v>0</v>
      </c>
      <c r="P1065" s="69">
        <v>0</v>
      </c>
      <c r="Q1065" s="69">
        <v>1</v>
      </c>
      <c r="R1065" s="69">
        <v>2</v>
      </c>
      <c r="S1065" s="69">
        <v>3</v>
      </c>
      <c r="T1065" s="69">
        <v>4</v>
      </c>
      <c r="U1065" s="69">
        <v>12</v>
      </c>
      <c r="V1065" s="69">
        <v>0.32978603108391702</v>
      </c>
      <c r="W1065" s="69">
        <v>0.79998567847550694</v>
      </c>
    </row>
    <row r="1066" spans="2:23">
      <c r="B1066" s="67">
        <v>1064</v>
      </c>
      <c r="C1066" s="67" t="s">
        <v>1386</v>
      </c>
      <c r="D1066" s="67" t="s">
        <v>1615</v>
      </c>
      <c r="E1066" s="67">
        <v>0</v>
      </c>
      <c r="F1066" s="70">
        <v>0</v>
      </c>
      <c r="G1066" s="67">
        <v>71686</v>
      </c>
      <c r="H1066" s="70">
        <v>0.90067972509454597</v>
      </c>
      <c r="I1066" s="69">
        <v>0</v>
      </c>
      <c r="J1066" s="69">
        <v>0</v>
      </c>
      <c r="K1066" s="69">
        <v>0</v>
      </c>
      <c r="L1066" s="69">
        <v>0</v>
      </c>
      <c r="M1066" s="69">
        <v>0</v>
      </c>
      <c r="N1066" s="69">
        <v>0</v>
      </c>
      <c r="O1066" s="69">
        <v>0</v>
      </c>
      <c r="P1066" s="69">
        <v>0</v>
      </c>
      <c r="Q1066" s="69">
        <v>0</v>
      </c>
      <c r="R1066" s="69">
        <v>1</v>
      </c>
      <c r="S1066" s="69">
        <v>2</v>
      </c>
      <c r="T1066" s="69">
        <v>3</v>
      </c>
      <c r="U1066" s="69">
        <v>12</v>
      </c>
      <c r="V1066" s="69">
        <v>0.14737847244035099</v>
      </c>
      <c r="W1066" s="69">
        <v>0.52036369072784205</v>
      </c>
    </row>
    <row r="1067" spans="2:23">
      <c r="B1067" s="67">
        <v>1065</v>
      </c>
      <c r="C1067" s="67" t="s">
        <v>1387</v>
      </c>
      <c r="D1067" s="67" t="s">
        <v>1615</v>
      </c>
      <c r="E1067" s="67">
        <v>0</v>
      </c>
      <c r="F1067" s="70">
        <v>0</v>
      </c>
      <c r="G1067" s="67">
        <v>41393</v>
      </c>
      <c r="H1067" s="70">
        <v>0.52007136485281003</v>
      </c>
      <c r="I1067" s="69">
        <v>0</v>
      </c>
      <c r="J1067" s="69">
        <v>0</v>
      </c>
      <c r="K1067" s="69">
        <v>0</v>
      </c>
      <c r="L1067" s="69">
        <v>0</v>
      </c>
      <c r="M1067" s="69">
        <v>0</v>
      </c>
      <c r="N1067" s="69">
        <v>0</v>
      </c>
      <c r="O1067" s="69">
        <v>0</v>
      </c>
      <c r="P1067" s="69">
        <v>1</v>
      </c>
      <c r="Q1067" s="69">
        <v>3</v>
      </c>
      <c r="R1067" s="69">
        <v>4</v>
      </c>
      <c r="S1067" s="69">
        <v>5</v>
      </c>
      <c r="T1067" s="69">
        <v>6</v>
      </c>
      <c r="U1067" s="69">
        <v>15</v>
      </c>
      <c r="V1067" s="69">
        <v>0.96867736301843199</v>
      </c>
      <c r="W1067" s="69">
        <v>1.4078152828628501</v>
      </c>
    </row>
    <row r="1068" spans="2:23">
      <c r="B1068" s="67">
        <v>1066</v>
      </c>
      <c r="C1068" s="67" t="s">
        <v>1388</v>
      </c>
      <c r="D1068" s="67" t="s">
        <v>1615</v>
      </c>
      <c r="E1068" s="67">
        <v>0</v>
      </c>
      <c r="F1068" s="70">
        <v>0</v>
      </c>
      <c r="G1068" s="67">
        <v>51939</v>
      </c>
      <c r="H1068" s="70">
        <v>0.65257378346798001</v>
      </c>
      <c r="I1068" s="69">
        <v>0</v>
      </c>
      <c r="J1068" s="69">
        <v>0</v>
      </c>
      <c r="K1068" s="69">
        <v>0</v>
      </c>
      <c r="L1068" s="69">
        <v>0</v>
      </c>
      <c r="M1068" s="69">
        <v>0</v>
      </c>
      <c r="N1068" s="69">
        <v>0</v>
      </c>
      <c r="O1068" s="69">
        <v>0</v>
      </c>
      <c r="P1068" s="69">
        <v>1</v>
      </c>
      <c r="Q1068" s="69">
        <v>2</v>
      </c>
      <c r="R1068" s="69">
        <v>2</v>
      </c>
      <c r="S1068" s="69">
        <v>3</v>
      </c>
      <c r="T1068" s="69">
        <v>4</v>
      </c>
      <c r="U1068" s="69">
        <v>12</v>
      </c>
      <c r="V1068" s="69">
        <v>0.54783832342852801</v>
      </c>
      <c r="W1068" s="69">
        <v>0.93380351974516096</v>
      </c>
    </row>
    <row r="1069" spans="2:23">
      <c r="B1069" s="67">
        <v>1067</v>
      </c>
      <c r="C1069" s="67" t="s">
        <v>1389</v>
      </c>
      <c r="D1069" s="67" t="s">
        <v>1615</v>
      </c>
      <c r="E1069" s="67">
        <v>0</v>
      </c>
      <c r="F1069" s="70">
        <v>0</v>
      </c>
      <c r="G1069" s="67">
        <v>36911</v>
      </c>
      <c r="H1069" s="70">
        <v>0.46375846515309499</v>
      </c>
      <c r="I1069" s="69">
        <v>0</v>
      </c>
      <c r="J1069" s="69">
        <v>0</v>
      </c>
      <c r="K1069" s="69">
        <v>0</v>
      </c>
      <c r="L1069" s="69">
        <v>0</v>
      </c>
      <c r="M1069" s="69">
        <v>0</v>
      </c>
      <c r="N1069" s="69">
        <v>0</v>
      </c>
      <c r="O1069" s="69">
        <v>1</v>
      </c>
      <c r="P1069" s="69">
        <v>2</v>
      </c>
      <c r="Q1069" s="69">
        <v>4</v>
      </c>
      <c r="R1069" s="69">
        <v>5</v>
      </c>
      <c r="S1069" s="69">
        <v>7</v>
      </c>
      <c r="T1069" s="69">
        <v>8</v>
      </c>
      <c r="U1069" s="69">
        <v>25</v>
      </c>
      <c r="V1069" s="69">
        <v>1.29846339410235</v>
      </c>
      <c r="W1069" s="69">
        <v>1.86188855722794</v>
      </c>
    </row>
    <row r="1070" spans="2:23">
      <c r="B1070" s="67">
        <v>1068</v>
      </c>
      <c r="C1070" s="67" t="s">
        <v>1390</v>
      </c>
      <c r="D1070" s="67" t="s">
        <v>1615</v>
      </c>
      <c r="E1070" s="67">
        <v>0</v>
      </c>
      <c r="F1070" s="70">
        <v>0</v>
      </c>
      <c r="G1070" s="67">
        <v>49837</v>
      </c>
      <c r="H1070" s="70">
        <v>0.62616376223442305</v>
      </c>
      <c r="I1070" s="69">
        <v>0</v>
      </c>
      <c r="J1070" s="69">
        <v>0</v>
      </c>
      <c r="K1070" s="69">
        <v>0</v>
      </c>
      <c r="L1070" s="69">
        <v>0</v>
      </c>
      <c r="M1070" s="69">
        <v>0</v>
      </c>
      <c r="N1070" s="69">
        <v>0</v>
      </c>
      <c r="O1070" s="69">
        <v>0</v>
      </c>
      <c r="P1070" s="69">
        <v>1</v>
      </c>
      <c r="Q1070" s="69">
        <v>2</v>
      </c>
      <c r="R1070" s="69">
        <v>3</v>
      </c>
      <c r="S1070" s="69">
        <v>4</v>
      </c>
      <c r="T1070" s="69">
        <v>5</v>
      </c>
      <c r="U1070" s="69">
        <v>21</v>
      </c>
      <c r="V1070" s="69">
        <v>0.69521679586887997</v>
      </c>
      <c r="W1070" s="69">
        <v>1.2125768506981101</v>
      </c>
    </row>
    <row r="1071" spans="2:23">
      <c r="B1071" s="67">
        <v>1069</v>
      </c>
      <c r="C1071" s="67" t="s">
        <v>1391</v>
      </c>
      <c r="D1071" s="67" t="s">
        <v>1615</v>
      </c>
      <c r="E1071" s="67">
        <v>0</v>
      </c>
      <c r="F1071" s="70">
        <v>0</v>
      </c>
      <c r="G1071" s="67">
        <v>70893</v>
      </c>
      <c r="H1071" s="70">
        <v>0.89071628701737604</v>
      </c>
      <c r="I1071" s="69">
        <v>0</v>
      </c>
      <c r="J1071" s="69">
        <v>0</v>
      </c>
      <c r="K1071" s="69">
        <v>0</v>
      </c>
      <c r="L1071" s="69">
        <v>0</v>
      </c>
      <c r="M1071" s="69">
        <v>0</v>
      </c>
      <c r="N1071" s="69">
        <v>0</v>
      </c>
      <c r="O1071" s="69">
        <v>0</v>
      </c>
      <c r="P1071" s="69">
        <v>0</v>
      </c>
      <c r="Q1071" s="69">
        <v>1</v>
      </c>
      <c r="R1071" s="69">
        <v>1</v>
      </c>
      <c r="S1071" s="69">
        <v>2</v>
      </c>
      <c r="T1071" s="69">
        <v>3</v>
      </c>
      <c r="U1071" s="69">
        <v>7</v>
      </c>
      <c r="V1071" s="69">
        <v>0.154527521956</v>
      </c>
      <c r="W1071" s="69">
        <v>0.51035841510315605</v>
      </c>
    </row>
    <row r="1072" spans="2:23">
      <c r="B1072" s="67">
        <v>1070</v>
      </c>
      <c r="C1072" s="67" t="s">
        <v>1392</v>
      </c>
      <c r="D1072" s="67" t="s">
        <v>1615</v>
      </c>
      <c r="E1072" s="67">
        <v>0</v>
      </c>
      <c r="F1072" s="70">
        <v>0</v>
      </c>
      <c r="G1072" s="67">
        <v>73599</v>
      </c>
      <c r="H1072" s="70">
        <v>0.92471510597931905</v>
      </c>
      <c r="I1072" s="69">
        <v>0</v>
      </c>
      <c r="J1072" s="69">
        <v>0</v>
      </c>
      <c r="K1072" s="69">
        <v>0</v>
      </c>
      <c r="L1072" s="69">
        <v>0</v>
      </c>
      <c r="M1072" s="69">
        <v>0</v>
      </c>
      <c r="N1072" s="69">
        <v>0</v>
      </c>
      <c r="O1072" s="69">
        <v>0</v>
      </c>
      <c r="P1072" s="69">
        <v>0</v>
      </c>
      <c r="Q1072" s="69">
        <v>0</v>
      </c>
      <c r="R1072" s="69">
        <v>1</v>
      </c>
      <c r="S1072" s="69">
        <v>1</v>
      </c>
      <c r="T1072" s="69">
        <v>1</v>
      </c>
      <c r="U1072" s="69">
        <v>7</v>
      </c>
      <c r="V1072" s="69">
        <v>8.4997047404857307E-2</v>
      </c>
      <c r="W1072" s="69">
        <v>0.322073844686527</v>
      </c>
    </row>
    <row r="1073" spans="2:23">
      <c r="B1073" s="67">
        <v>1071</v>
      </c>
      <c r="C1073" s="67" t="s">
        <v>1393</v>
      </c>
      <c r="D1073" s="67" t="s">
        <v>1615</v>
      </c>
      <c r="E1073" s="67">
        <v>79591</v>
      </c>
      <c r="F1073" s="70">
        <v>1</v>
      </c>
      <c r="G1073" s="67">
        <v>0</v>
      </c>
      <c r="H1073" s="70">
        <v>0</v>
      </c>
      <c r="I1073" s="69" t="s">
        <v>321</v>
      </c>
      <c r="J1073" s="69" t="s">
        <v>181</v>
      </c>
      <c r="K1073" s="69" t="s">
        <v>181</v>
      </c>
      <c r="L1073" s="69" t="s">
        <v>181</v>
      </c>
      <c r="M1073" s="69" t="s">
        <v>181</v>
      </c>
      <c r="N1073" s="69" t="s">
        <v>181</v>
      </c>
      <c r="O1073" s="69" t="s">
        <v>181</v>
      </c>
      <c r="P1073" s="69" t="s">
        <v>181</v>
      </c>
      <c r="Q1073" s="69" t="s">
        <v>181</v>
      </c>
      <c r="R1073" s="69" t="s">
        <v>181</v>
      </c>
      <c r="S1073" s="69" t="s">
        <v>181</v>
      </c>
      <c r="T1073" s="69" t="s">
        <v>181</v>
      </c>
      <c r="U1073" s="69" t="e">
        <v>#NAME?</v>
      </c>
      <c r="V1073" s="69" t="s">
        <v>322</v>
      </c>
      <c r="W1073" s="69" t="s">
        <v>181</v>
      </c>
    </row>
    <row r="1074" spans="2:23">
      <c r="B1074" s="67">
        <v>1072</v>
      </c>
      <c r="C1074" s="67" t="s">
        <v>1394</v>
      </c>
      <c r="D1074" s="67" t="s">
        <v>1615</v>
      </c>
      <c r="E1074" s="67">
        <v>79591</v>
      </c>
      <c r="F1074" s="70">
        <v>1</v>
      </c>
      <c r="G1074" s="67">
        <v>0</v>
      </c>
      <c r="H1074" s="70">
        <v>0</v>
      </c>
      <c r="I1074" s="69" t="s">
        <v>321</v>
      </c>
      <c r="J1074" s="69" t="s">
        <v>181</v>
      </c>
      <c r="K1074" s="69" t="s">
        <v>181</v>
      </c>
      <c r="L1074" s="69" t="s">
        <v>181</v>
      </c>
      <c r="M1074" s="69" t="s">
        <v>181</v>
      </c>
      <c r="N1074" s="69" t="s">
        <v>181</v>
      </c>
      <c r="O1074" s="69" t="s">
        <v>181</v>
      </c>
      <c r="P1074" s="69" t="s">
        <v>181</v>
      </c>
      <c r="Q1074" s="69" t="s">
        <v>181</v>
      </c>
      <c r="R1074" s="69" t="s">
        <v>181</v>
      </c>
      <c r="S1074" s="69" t="s">
        <v>181</v>
      </c>
      <c r="T1074" s="69" t="s">
        <v>181</v>
      </c>
      <c r="U1074" s="69" t="e">
        <v>#NAME?</v>
      </c>
      <c r="V1074" s="69" t="s">
        <v>322</v>
      </c>
      <c r="W1074" s="69" t="s">
        <v>181</v>
      </c>
    </row>
    <row r="1075" spans="2:23">
      <c r="B1075" s="67">
        <v>1073</v>
      </c>
      <c r="C1075" s="67" t="s">
        <v>1395</v>
      </c>
      <c r="D1075" s="67" t="s">
        <v>1615</v>
      </c>
      <c r="E1075" s="67">
        <v>0</v>
      </c>
      <c r="F1075" s="70">
        <v>0</v>
      </c>
      <c r="G1075" s="67">
        <v>70893</v>
      </c>
      <c r="H1075" s="70">
        <v>0.89071628701737604</v>
      </c>
      <c r="I1075" s="69">
        <v>0</v>
      </c>
      <c r="J1075" s="69">
        <v>0</v>
      </c>
      <c r="K1075" s="69">
        <v>0</v>
      </c>
      <c r="L1075" s="69">
        <v>0</v>
      </c>
      <c r="M1075" s="69">
        <v>0</v>
      </c>
      <c r="N1075" s="69">
        <v>0</v>
      </c>
      <c r="O1075" s="69">
        <v>0</v>
      </c>
      <c r="P1075" s="69">
        <v>0</v>
      </c>
      <c r="Q1075" s="69">
        <v>1</v>
      </c>
      <c r="R1075" s="69">
        <v>1</v>
      </c>
      <c r="S1075" s="69">
        <v>2</v>
      </c>
      <c r="T1075" s="69">
        <v>3</v>
      </c>
      <c r="U1075" s="69">
        <v>7</v>
      </c>
      <c r="V1075" s="69">
        <v>0.154527521956</v>
      </c>
      <c r="W1075" s="69">
        <v>0.51035841510315605</v>
      </c>
    </row>
    <row r="1076" spans="2:23">
      <c r="B1076" s="67">
        <v>1074</v>
      </c>
      <c r="C1076" s="67" t="s">
        <v>1396</v>
      </c>
      <c r="D1076" s="67" t="s">
        <v>1615</v>
      </c>
      <c r="E1076" s="67">
        <v>0</v>
      </c>
      <c r="F1076" s="70">
        <v>0</v>
      </c>
      <c r="G1076" s="67">
        <v>73599</v>
      </c>
      <c r="H1076" s="70">
        <v>0.92471510597931905</v>
      </c>
      <c r="I1076" s="69">
        <v>0</v>
      </c>
      <c r="J1076" s="69">
        <v>0</v>
      </c>
      <c r="K1076" s="69">
        <v>0</v>
      </c>
      <c r="L1076" s="69">
        <v>0</v>
      </c>
      <c r="M1076" s="69">
        <v>0</v>
      </c>
      <c r="N1076" s="69">
        <v>0</v>
      </c>
      <c r="O1076" s="69">
        <v>0</v>
      </c>
      <c r="P1076" s="69">
        <v>0</v>
      </c>
      <c r="Q1076" s="69">
        <v>0</v>
      </c>
      <c r="R1076" s="69">
        <v>1</v>
      </c>
      <c r="S1076" s="69">
        <v>1</v>
      </c>
      <c r="T1076" s="69">
        <v>1</v>
      </c>
      <c r="U1076" s="69">
        <v>7</v>
      </c>
      <c r="V1076" s="69">
        <v>8.4997047404857307E-2</v>
      </c>
      <c r="W1076" s="69">
        <v>0.322073844686527</v>
      </c>
    </row>
    <row r="1077" spans="2:23">
      <c r="B1077" s="67">
        <v>1075</v>
      </c>
      <c r="C1077" s="67" t="s">
        <v>1397</v>
      </c>
      <c r="D1077" s="67" t="s">
        <v>1615</v>
      </c>
      <c r="E1077" s="67">
        <v>0</v>
      </c>
      <c r="F1077" s="70">
        <v>0</v>
      </c>
      <c r="G1077" s="67">
        <v>64951</v>
      </c>
      <c r="H1077" s="70">
        <v>0.81605960472917805</v>
      </c>
      <c r="I1077" s="69">
        <v>0</v>
      </c>
      <c r="J1077" s="69">
        <v>0</v>
      </c>
      <c r="K1077" s="69">
        <v>0</v>
      </c>
      <c r="L1077" s="69">
        <v>0</v>
      </c>
      <c r="M1077" s="69">
        <v>0</v>
      </c>
      <c r="N1077" s="69">
        <v>0</v>
      </c>
      <c r="O1077" s="69">
        <v>0</v>
      </c>
      <c r="P1077" s="69">
        <v>0</v>
      </c>
      <c r="Q1077" s="69">
        <v>1</v>
      </c>
      <c r="R1077" s="69">
        <v>2</v>
      </c>
      <c r="S1077" s="69">
        <v>3</v>
      </c>
      <c r="T1077" s="69">
        <v>5</v>
      </c>
      <c r="U1077" s="69">
        <v>10</v>
      </c>
      <c r="V1077" s="69">
        <v>0.31467125680039199</v>
      </c>
      <c r="W1077" s="69">
        <v>0.88787152696261795</v>
      </c>
    </row>
    <row r="1078" spans="2:23">
      <c r="B1078" s="67">
        <v>1076</v>
      </c>
      <c r="C1078" s="67" t="s">
        <v>1398</v>
      </c>
      <c r="D1078" s="67" t="s">
        <v>1615</v>
      </c>
      <c r="E1078" s="67">
        <v>0</v>
      </c>
      <c r="F1078" s="70">
        <v>0</v>
      </c>
      <c r="G1078" s="67">
        <v>69135</v>
      </c>
      <c r="H1078" s="70">
        <v>0.868628362503298</v>
      </c>
      <c r="I1078" s="69">
        <v>0</v>
      </c>
      <c r="J1078" s="69">
        <v>0</v>
      </c>
      <c r="K1078" s="69">
        <v>0</v>
      </c>
      <c r="L1078" s="69">
        <v>0</v>
      </c>
      <c r="M1078" s="69">
        <v>0</v>
      </c>
      <c r="N1078" s="69">
        <v>0</v>
      </c>
      <c r="O1078" s="69">
        <v>0</v>
      </c>
      <c r="P1078" s="69">
        <v>0</v>
      </c>
      <c r="Q1078" s="69">
        <v>1</v>
      </c>
      <c r="R1078" s="69">
        <v>1</v>
      </c>
      <c r="S1078" s="69">
        <v>2</v>
      </c>
      <c r="T1078" s="69">
        <v>2</v>
      </c>
      <c r="U1078" s="69">
        <v>9</v>
      </c>
      <c r="V1078" s="69">
        <v>0.159942707089998</v>
      </c>
      <c r="W1078" s="69">
        <v>0.46243385768351303</v>
      </c>
    </row>
    <row r="1079" spans="2:23">
      <c r="B1079" s="67">
        <v>1077</v>
      </c>
      <c r="C1079" s="67" t="s">
        <v>1399</v>
      </c>
      <c r="D1079" s="67" t="s">
        <v>1615</v>
      </c>
      <c r="E1079" s="67">
        <v>79591</v>
      </c>
      <c r="F1079" s="70">
        <v>1</v>
      </c>
      <c r="G1079" s="67">
        <v>0</v>
      </c>
      <c r="H1079" s="70">
        <v>0</v>
      </c>
      <c r="I1079" s="69" t="s">
        <v>321</v>
      </c>
      <c r="J1079" s="69" t="s">
        <v>181</v>
      </c>
      <c r="K1079" s="69" t="s">
        <v>181</v>
      </c>
      <c r="L1079" s="69" t="s">
        <v>181</v>
      </c>
      <c r="M1079" s="69" t="s">
        <v>181</v>
      </c>
      <c r="N1079" s="69" t="s">
        <v>181</v>
      </c>
      <c r="O1079" s="69" t="s">
        <v>181</v>
      </c>
      <c r="P1079" s="69" t="s">
        <v>181</v>
      </c>
      <c r="Q1079" s="69" t="s">
        <v>181</v>
      </c>
      <c r="R1079" s="69" t="s">
        <v>181</v>
      </c>
      <c r="S1079" s="69" t="s">
        <v>181</v>
      </c>
      <c r="T1079" s="69" t="s">
        <v>181</v>
      </c>
      <c r="U1079" s="69" t="e">
        <v>#NAME?</v>
      </c>
      <c r="V1079" s="69" t="s">
        <v>322</v>
      </c>
      <c r="W1079" s="69" t="s">
        <v>181</v>
      </c>
    </row>
    <row r="1080" spans="2:23">
      <c r="B1080" s="67">
        <v>1078</v>
      </c>
      <c r="C1080" s="67" t="s">
        <v>1400</v>
      </c>
      <c r="D1080" s="67" t="s">
        <v>1615</v>
      </c>
      <c r="E1080" s="67">
        <v>79591</v>
      </c>
      <c r="F1080" s="70">
        <v>1</v>
      </c>
      <c r="G1080" s="67">
        <v>0</v>
      </c>
      <c r="H1080" s="70">
        <v>0</v>
      </c>
      <c r="I1080" s="69" t="s">
        <v>321</v>
      </c>
      <c r="J1080" s="69" t="s">
        <v>181</v>
      </c>
      <c r="K1080" s="69" t="s">
        <v>181</v>
      </c>
      <c r="L1080" s="69" t="s">
        <v>181</v>
      </c>
      <c r="M1080" s="69" t="s">
        <v>181</v>
      </c>
      <c r="N1080" s="69" t="s">
        <v>181</v>
      </c>
      <c r="O1080" s="69" t="s">
        <v>181</v>
      </c>
      <c r="P1080" s="69" t="s">
        <v>181</v>
      </c>
      <c r="Q1080" s="69" t="s">
        <v>181</v>
      </c>
      <c r="R1080" s="69" t="s">
        <v>181</v>
      </c>
      <c r="S1080" s="69" t="s">
        <v>181</v>
      </c>
      <c r="T1080" s="69" t="s">
        <v>181</v>
      </c>
      <c r="U1080" s="69" t="e">
        <v>#NAME?</v>
      </c>
      <c r="V1080" s="69" t="s">
        <v>322</v>
      </c>
      <c r="W1080" s="69" t="s">
        <v>181</v>
      </c>
    </row>
    <row r="1081" spans="2:23">
      <c r="B1081" s="67">
        <v>1079</v>
      </c>
      <c r="C1081" s="67" t="s">
        <v>1401</v>
      </c>
      <c r="D1081" s="67" t="s">
        <v>1615</v>
      </c>
      <c r="E1081" s="67">
        <v>0</v>
      </c>
      <c r="F1081" s="70">
        <v>0</v>
      </c>
      <c r="G1081" s="67">
        <v>64951</v>
      </c>
      <c r="H1081" s="70">
        <v>0.81605960472917805</v>
      </c>
      <c r="I1081" s="69">
        <v>0</v>
      </c>
      <c r="J1081" s="69">
        <v>0</v>
      </c>
      <c r="K1081" s="69">
        <v>0</v>
      </c>
      <c r="L1081" s="69">
        <v>0</v>
      </c>
      <c r="M1081" s="69">
        <v>0</v>
      </c>
      <c r="N1081" s="69">
        <v>0</v>
      </c>
      <c r="O1081" s="69">
        <v>0</v>
      </c>
      <c r="P1081" s="69">
        <v>0</v>
      </c>
      <c r="Q1081" s="69">
        <v>1</v>
      </c>
      <c r="R1081" s="69">
        <v>2</v>
      </c>
      <c r="S1081" s="69">
        <v>3</v>
      </c>
      <c r="T1081" s="69">
        <v>5</v>
      </c>
      <c r="U1081" s="69">
        <v>10</v>
      </c>
      <c r="V1081" s="69">
        <v>0.31467125680039199</v>
      </c>
      <c r="W1081" s="69">
        <v>0.88787152696261795</v>
      </c>
    </row>
    <row r="1082" spans="2:23">
      <c r="B1082" s="67">
        <v>1080</v>
      </c>
      <c r="C1082" s="67" t="s">
        <v>1402</v>
      </c>
      <c r="D1082" s="67" t="s">
        <v>1615</v>
      </c>
      <c r="E1082" s="67">
        <v>0</v>
      </c>
      <c r="F1082" s="70">
        <v>0</v>
      </c>
      <c r="G1082" s="67">
        <v>69135</v>
      </c>
      <c r="H1082" s="70">
        <v>0.868628362503298</v>
      </c>
      <c r="I1082" s="69">
        <v>0</v>
      </c>
      <c r="J1082" s="69">
        <v>0</v>
      </c>
      <c r="K1082" s="69">
        <v>0</v>
      </c>
      <c r="L1082" s="69">
        <v>0</v>
      </c>
      <c r="M1082" s="69">
        <v>0</v>
      </c>
      <c r="N1082" s="69">
        <v>0</v>
      </c>
      <c r="O1082" s="69">
        <v>0</v>
      </c>
      <c r="P1082" s="69">
        <v>0</v>
      </c>
      <c r="Q1082" s="69">
        <v>1</v>
      </c>
      <c r="R1082" s="69">
        <v>1</v>
      </c>
      <c r="S1082" s="69">
        <v>2</v>
      </c>
      <c r="T1082" s="69">
        <v>2</v>
      </c>
      <c r="U1082" s="69">
        <v>9</v>
      </c>
      <c r="V1082" s="69">
        <v>0.159942707089998</v>
      </c>
      <c r="W1082" s="69">
        <v>0.46243385768351303</v>
      </c>
    </row>
    <row r="1083" spans="2:23">
      <c r="B1083" s="67">
        <v>1081</v>
      </c>
      <c r="C1083" s="67" t="s">
        <v>1403</v>
      </c>
      <c r="D1083" s="67" t="s">
        <v>1615</v>
      </c>
      <c r="E1083" s="67">
        <v>0</v>
      </c>
      <c r="F1083" s="70">
        <v>0</v>
      </c>
      <c r="G1083" s="67">
        <v>57351</v>
      </c>
      <c r="H1083" s="70">
        <v>0.72057142139186603</v>
      </c>
      <c r="I1083" s="69">
        <v>0</v>
      </c>
      <c r="J1083" s="69">
        <v>0</v>
      </c>
      <c r="K1083" s="69">
        <v>0</v>
      </c>
      <c r="L1083" s="69">
        <v>0</v>
      </c>
      <c r="M1083" s="69">
        <v>0</v>
      </c>
      <c r="N1083" s="69">
        <v>0</v>
      </c>
      <c r="O1083" s="69">
        <v>0</v>
      </c>
      <c r="P1083" s="69">
        <v>1</v>
      </c>
      <c r="Q1083" s="69">
        <v>2</v>
      </c>
      <c r="R1083" s="69">
        <v>3</v>
      </c>
      <c r="S1083" s="69">
        <v>6</v>
      </c>
      <c r="T1083" s="69">
        <v>10</v>
      </c>
      <c r="U1083" s="69">
        <v>19</v>
      </c>
      <c r="V1083" s="69">
        <v>0.62556067897124001</v>
      </c>
      <c r="W1083" s="69">
        <v>1.60200339204789</v>
      </c>
    </row>
    <row r="1084" spans="2:23">
      <c r="B1084" s="67">
        <v>1082</v>
      </c>
      <c r="C1084" s="67" t="s">
        <v>1404</v>
      </c>
      <c r="D1084" s="67" t="s">
        <v>1615</v>
      </c>
      <c r="E1084" s="67">
        <v>0</v>
      </c>
      <c r="F1084" s="70">
        <v>0</v>
      </c>
      <c r="G1084" s="67">
        <v>63868</v>
      </c>
      <c r="H1084" s="70">
        <v>0.80245253860361099</v>
      </c>
      <c r="I1084" s="69">
        <v>0</v>
      </c>
      <c r="J1084" s="69">
        <v>0</v>
      </c>
      <c r="K1084" s="69">
        <v>0</v>
      </c>
      <c r="L1084" s="69">
        <v>0</v>
      </c>
      <c r="M1084" s="69">
        <v>0</v>
      </c>
      <c r="N1084" s="69">
        <v>0</v>
      </c>
      <c r="O1084" s="69">
        <v>0</v>
      </c>
      <c r="P1084" s="69">
        <v>0</v>
      </c>
      <c r="Q1084" s="69">
        <v>1</v>
      </c>
      <c r="R1084" s="69">
        <v>2</v>
      </c>
      <c r="S1084" s="69">
        <v>2</v>
      </c>
      <c r="T1084" s="69">
        <v>3</v>
      </c>
      <c r="U1084" s="69">
        <v>9</v>
      </c>
      <c r="V1084" s="69">
        <v>0.27059592164943302</v>
      </c>
      <c r="W1084" s="69">
        <v>0.64161867756156898</v>
      </c>
    </row>
    <row r="1085" spans="2:23">
      <c r="B1085" s="67">
        <v>1083</v>
      </c>
      <c r="C1085" s="67" t="s">
        <v>1405</v>
      </c>
      <c r="D1085" s="67" t="s">
        <v>1615</v>
      </c>
      <c r="E1085" s="67">
        <v>79591</v>
      </c>
      <c r="F1085" s="70">
        <v>1</v>
      </c>
      <c r="G1085" s="67">
        <v>0</v>
      </c>
      <c r="H1085" s="70">
        <v>0</v>
      </c>
      <c r="I1085" s="69" t="s">
        <v>321</v>
      </c>
      <c r="J1085" s="69" t="s">
        <v>181</v>
      </c>
      <c r="K1085" s="69" t="s">
        <v>181</v>
      </c>
      <c r="L1085" s="69" t="s">
        <v>181</v>
      </c>
      <c r="M1085" s="69" t="s">
        <v>181</v>
      </c>
      <c r="N1085" s="69" t="s">
        <v>181</v>
      </c>
      <c r="O1085" s="69" t="s">
        <v>181</v>
      </c>
      <c r="P1085" s="69" t="s">
        <v>181</v>
      </c>
      <c r="Q1085" s="69" t="s">
        <v>181</v>
      </c>
      <c r="R1085" s="69" t="s">
        <v>181</v>
      </c>
      <c r="S1085" s="69" t="s">
        <v>181</v>
      </c>
      <c r="T1085" s="69" t="s">
        <v>181</v>
      </c>
      <c r="U1085" s="69" t="e">
        <v>#NAME?</v>
      </c>
      <c r="V1085" s="69" t="s">
        <v>322</v>
      </c>
      <c r="W1085" s="69" t="s">
        <v>181</v>
      </c>
    </row>
    <row r="1086" spans="2:23">
      <c r="B1086" s="67">
        <v>1084</v>
      </c>
      <c r="C1086" s="67" t="s">
        <v>1406</v>
      </c>
      <c r="D1086" s="67" t="s">
        <v>1615</v>
      </c>
      <c r="E1086" s="67">
        <v>79591</v>
      </c>
      <c r="F1086" s="70">
        <v>1</v>
      </c>
      <c r="G1086" s="67">
        <v>0</v>
      </c>
      <c r="H1086" s="70">
        <v>0</v>
      </c>
      <c r="I1086" s="69" t="s">
        <v>321</v>
      </c>
      <c r="J1086" s="69" t="s">
        <v>181</v>
      </c>
      <c r="K1086" s="69" t="s">
        <v>181</v>
      </c>
      <c r="L1086" s="69" t="s">
        <v>181</v>
      </c>
      <c r="M1086" s="69" t="s">
        <v>181</v>
      </c>
      <c r="N1086" s="69" t="s">
        <v>181</v>
      </c>
      <c r="O1086" s="69" t="s">
        <v>181</v>
      </c>
      <c r="P1086" s="69" t="s">
        <v>181</v>
      </c>
      <c r="Q1086" s="69" t="s">
        <v>181</v>
      </c>
      <c r="R1086" s="69" t="s">
        <v>181</v>
      </c>
      <c r="S1086" s="69" t="s">
        <v>181</v>
      </c>
      <c r="T1086" s="69" t="s">
        <v>181</v>
      </c>
      <c r="U1086" s="69" t="e">
        <v>#NAME?</v>
      </c>
      <c r="V1086" s="69" t="s">
        <v>322</v>
      </c>
      <c r="W1086" s="69" t="s">
        <v>181</v>
      </c>
    </row>
    <row r="1087" spans="2:23">
      <c r="B1087" s="67">
        <v>1085</v>
      </c>
      <c r="C1087" s="67" t="s">
        <v>1407</v>
      </c>
      <c r="D1087" s="67" t="s">
        <v>1615</v>
      </c>
      <c r="E1087" s="67">
        <v>0</v>
      </c>
      <c r="F1087" s="70">
        <v>0</v>
      </c>
      <c r="G1087" s="67">
        <v>57351</v>
      </c>
      <c r="H1087" s="70">
        <v>0.72057142139186603</v>
      </c>
      <c r="I1087" s="69">
        <v>0</v>
      </c>
      <c r="J1087" s="69">
        <v>0</v>
      </c>
      <c r="K1087" s="69">
        <v>0</v>
      </c>
      <c r="L1087" s="69">
        <v>0</v>
      </c>
      <c r="M1087" s="69">
        <v>0</v>
      </c>
      <c r="N1087" s="69">
        <v>0</v>
      </c>
      <c r="O1087" s="69">
        <v>0</v>
      </c>
      <c r="P1087" s="69">
        <v>1</v>
      </c>
      <c r="Q1087" s="69">
        <v>2</v>
      </c>
      <c r="R1087" s="69">
        <v>3</v>
      </c>
      <c r="S1087" s="69">
        <v>6</v>
      </c>
      <c r="T1087" s="69">
        <v>10</v>
      </c>
      <c r="U1087" s="69">
        <v>19</v>
      </c>
      <c r="V1087" s="69">
        <v>0.62556067897124001</v>
      </c>
      <c r="W1087" s="69">
        <v>1.60200339204789</v>
      </c>
    </row>
    <row r="1088" spans="2:23">
      <c r="B1088" s="67">
        <v>1086</v>
      </c>
      <c r="C1088" s="67" t="s">
        <v>1408</v>
      </c>
      <c r="D1088" s="67" t="s">
        <v>1615</v>
      </c>
      <c r="E1088" s="67">
        <v>0</v>
      </c>
      <c r="F1088" s="70">
        <v>0</v>
      </c>
      <c r="G1088" s="67">
        <v>63868</v>
      </c>
      <c r="H1088" s="70">
        <v>0.80245253860361099</v>
      </c>
      <c r="I1088" s="69">
        <v>0</v>
      </c>
      <c r="J1088" s="69">
        <v>0</v>
      </c>
      <c r="K1088" s="69">
        <v>0</v>
      </c>
      <c r="L1088" s="69">
        <v>0</v>
      </c>
      <c r="M1088" s="69">
        <v>0</v>
      </c>
      <c r="N1088" s="69">
        <v>0</v>
      </c>
      <c r="O1088" s="69">
        <v>0</v>
      </c>
      <c r="P1088" s="69">
        <v>0</v>
      </c>
      <c r="Q1088" s="69">
        <v>1</v>
      </c>
      <c r="R1088" s="69">
        <v>2</v>
      </c>
      <c r="S1088" s="69">
        <v>2</v>
      </c>
      <c r="T1088" s="69">
        <v>3</v>
      </c>
      <c r="U1088" s="69">
        <v>9</v>
      </c>
      <c r="V1088" s="69">
        <v>0.27059592164943302</v>
      </c>
      <c r="W1088" s="69">
        <v>0.64161867756156898</v>
      </c>
    </row>
    <row r="1089" spans="2:23">
      <c r="B1089" s="67">
        <v>1087</v>
      </c>
      <c r="C1089" s="67" t="s">
        <v>1409</v>
      </c>
      <c r="D1089" s="67" t="s">
        <v>1615</v>
      </c>
      <c r="E1089" s="67">
        <v>0</v>
      </c>
      <c r="F1089" s="70">
        <v>0</v>
      </c>
      <c r="G1089" s="67">
        <v>50540</v>
      </c>
      <c r="H1089" s="70">
        <v>0.63499641919312499</v>
      </c>
      <c r="I1089" s="69">
        <v>0</v>
      </c>
      <c r="J1089" s="69">
        <v>0</v>
      </c>
      <c r="K1089" s="69">
        <v>0</v>
      </c>
      <c r="L1089" s="69">
        <v>0</v>
      </c>
      <c r="M1089" s="69">
        <v>0</v>
      </c>
      <c r="N1089" s="69">
        <v>0</v>
      </c>
      <c r="O1089" s="69">
        <v>0</v>
      </c>
      <c r="P1089" s="69">
        <v>1</v>
      </c>
      <c r="Q1089" s="69">
        <v>3</v>
      </c>
      <c r="R1089" s="69">
        <v>5</v>
      </c>
      <c r="S1089" s="69">
        <v>11</v>
      </c>
      <c r="T1089" s="69">
        <v>16</v>
      </c>
      <c r="U1089" s="69">
        <v>30</v>
      </c>
      <c r="V1089" s="69">
        <v>1.10575316304607</v>
      </c>
      <c r="W1089" s="69">
        <v>2.7605600866112199</v>
      </c>
    </row>
    <row r="1090" spans="2:23">
      <c r="B1090" s="67">
        <v>1088</v>
      </c>
      <c r="C1090" s="67" t="s">
        <v>1410</v>
      </c>
      <c r="D1090" s="67" t="s">
        <v>1615</v>
      </c>
      <c r="E1090" s="67">
        <v>0</v>
      </c>
      <c r="F1090" s="70">
        <v>0</v>
      </c>
      <c r="G1090" s="67">
        <v>58651</v>
      </c>
      <c r="H1090" s="70">
        <v>0.73690492643640604</v>
      </c>
      <c r="I1090" s="69">
        <v>0</v>
      </c>
      <c r="J1090" s="69">
        <v>0</v>
      </c>
      <c r="K1090" s="69">
        <v>0</v>
      </c>
      <c r="L1090" s="69">
        <v>0</v>
      </c>
      <c r="M1090" s="69">
        <v>0</v>
      </c>
      <c r="N1090" s="69">
        <v>0</v>
      </c>
      <c r="O1090" s="69">
        <v>0</v>
      </c>
      <c r="P1090" s="69">
        <v>1</v>
      </c>
      <c r="Q1090" s="69">
        <v>1</v>
      </c>
      <c r="R1090" s="69">
        <v>2</v>
      </c>
      <c r="S1090" s="69">
        <v>3</v>
      </c>
      <c r="T1090" s="69">
        <v>4</v>
      </c>
      <c r="U1090" s="69">
        <v>13</v>
      </c>
      <c r="V1090" s="69">
        <v>0.407721978615673</v>
      </c>
      <c r="W1090" s="69">
        <v>0.83854268783755503</v>
      </c>
    </row>
    <row r="1091" spans="2:23">
      <c r="B1091" s="67">
        <v>1089</v>
      </c>
      <c r="C1091" s="67" t="s">
        <v>1411</v>
      </c>
      <c r="D1091" s="67" t="s">
        <v>1615</v>
      </c>
      <c r="E1091" s="67">
        <v>79591</v>
      </c>
      <c r="F1091" s="70">
        <v>1</v>
      </c>
      <c r="G1091" s="67">
        <v>0</v>
      </c>
      <c r="H1091" s="70">
        <v>0</v>
      </c>
      <c r="I1091" s="69" t="s">
        <v>321</v>
      </c>
      <c r="J1091" s="69" t="s">
        <v>181</v>
      </c>
      <c r="K1091" s="69" t="s">
        <v>181</v>
      </c>
      <c r="L1091" s="69" t="s">
        <v>181</v>
      </c>
      <c r="M1091" s="69" t="s">
        <v>181</v>
      </c>
      <c r="N1091" s="69" t="s">
        <v>181</v>
      </c>
      <c r="O1091" s="69" t="s">
        <v>181</v>
      </c>
      <c r="P1091" s="69" t="s">
        <v>181</v>
      </c>
      <c r="Q1091" s="69" t="s">
        <v>181</v>
      </c>
      <c r="R1091" s="69" t="s">
        <v>181</v>
      </c>
      <c r="S1091" s="69" t="s">
        <v>181</v>
      </c>
      <c r="T1091" s="69" t="s">
        <v>181</v>
      </c>
      <c r="U1091" s="69" t="e">
        <v>#NAME?</v>
      </c>
      <c r="V1091" s="69" t="s">
        <v>322</v>
      </c>
      <c r="W1091" s="69" t="s">
        <v>181</v>
      </c>
    </row>
    <row r="1092" spans="2:23">
      <c r="B1092" s="67">
        <v>1090</v>
      </c>
      <c r="C1092" s="67" t="s">
        <v>1412</v>
      </c>
      <c r="D1092" s="67" t="s">
        <v>1615</v>
      </c>
      <c r="E1092" s="67">
        <v>79591</v>
      </c>
      <c r="F1092" s="70">
        <v>1</v>
      </c>
      <c r="G1092" s="67">
        <v>0</v>
      </c>
      <c r="H1092" s="70">
        <v>0</v>
      </c>
      <c r="I1092" s="69" t="s">
        <v>321</v>
      </c>
      <c r="J1092" s="69" t="s">
        <v>181</v>
      </c>
      <c r="K1092" s="69" t="s">
        <v>181</v>
      </c>
      <c r="L1092" s="69" t="s">
        <v>181</v>
      </c>
      <c r="M1092" s="69" t="s">
        <v>181</v>
      </c>
      <c r="N1092" s="69" t="s">
        <v>181</v>
      </c>
      <c r="O1092" s="69" t="s">
        <v>181</v>
      </c>
      <c r="P1092" s="69" t="s">
        <v>181</v>
      </c>
      <c r="Q1092" s="69" t="s">
        <v>181</v>
      </c>
      <c r="R1092" s="69" t="s">
        <v>181</v>
      </c>
      <c r="S1092" s="69" t="s">
        <v>181</v>
      </c>
      <c r="T1092" s="69" t="s">
        <v>181</v>
      </c>
      <c r="U1092" s="69" t="e">
        <v>#NAME?</v>
      </c>
      <c r="V1092" s="69" t="s">
        <v>322</v>
      </c>
      <c r="W1092" s="69" t="s">
        <v>181</v>
      </c>
    </row>
    <row r="1093" spans="2:23">
      <c r="B1093" s="67">
        <v>1091</v>
      </c>
      <c r="C1093" s="67" t="s">
        <v>1413</v>
      </c>
      <c r="D1093" s="67" t="s">
        <v>1615</v>
      </c>
      <c r="E1093" s="67">
        <v>0</v>
      </c>
      <c r="F1093" s="70">
        <v>0</v>
      </c>
      <c r="G1093" s="67">
        <v>50540</v>
      </c>
      <c r="H1093" s="70">
        <v>0.63499641919312499</v>
      </c>
      <c r="I1093" s="69">
        <v>0</v>
      </c>
      <c r="J1093" s="69">
        <v>0</v>
      </c>
      <c r="K1093" s="69">
        <v>0</v>
      </c>
      <c r="L1093" s="69">
        <v>0</v>
      </c>
      <c r="M1093" s="69">
        <v>0</v>
      </c>
      <c r="N1093" s="69">
        <v>0</v>
      </c>
      <c r="O1093" s="69">
        <v>0</v>
      </c>
      <c r="P1093" s="69">
        <v>1</v>
      </c>
      <c r="Q1093" s="69">
        <v>3</v>
      </c>
      <c r="R1093" s="69">
        <v>5</v>
      </c>
      <c r="S1093" s="69">
        <v>11</v>
      </c>
      <c r="T1093" s="69">
        <v>16</v>
      </c>
      <c r="U1093" s="69">
        <v>30</v>
      </c>
      <c r="V1093" s="69">
        <v>1.10575316304607</v>
      </c>
      <c r="W1093" s="69">
        <v>2.7605600866112199</v>
      </c>
    </row>
    <row r="1094" spans="2:23">
      <c r="B1094" s="67">
        <v>1092</v>
      </c>
      <c r="C1094" s="67" t="s">
        <v>1414</v>
      </c>
      <c r="D1094" s="67" t="s">
        <v>1615</v>
      </c>
      <c r="E1094" s="67">
        <v>0</v>
      </c>
      <c r="F1094" s="70">
        <v>0</v>
      </c>
      <c r="G1094" s="67">
        <v>58651</v>
      </c>
      <c r="H1094" s="70">
        <v>0.73690492643640604</v>
      </c>
      <c r="I1094" s="69">
        <v>0</v>
      </c>
      <c r="J1094" s="69">
        <v>0</v>
      </c>
      <c r="K1094" s="69">
        <v>0</v>
      </c>
      <c r="L1094" s="69">
        <v>0</v>
      </c>
      <c r="M1094" s="69">
        <v>0</v>
      </c>
      <c r="N1094" s="69">
        <v>0</v>
      </c>
      <c r="O1094" s="69">
        <v>0</v>
      </c>
      <c r="P1094" s="69">
        <v>1</v>
      </c>
      <c r="Q1094" s="69">
        <v>1</v>
      </c>
      <c r="R1094" s="69">
        <v>2</v>
      </c>
      <c r="S1094" s="69">
        <v>3</v>
      </c>
      <c r="T1094" s="69">
        <v>4</v>
      </c>
      <c r="U1094" s="69">
        <v>13</v>
      </c>
      <c r="V1094" s="69">
        <v>0.407721978615673</v>
      </c>
      <c r="W1094" s="69">
        <v>0.83854268783755503</v>
      </c>
    </row>
    <row r="1095" spans="2:23">
      <c r="B1095" s="67">
        <v>1093</v>
      </c>
      <c r="C1095" s="67" t="s">
        <v>1415</v>
      </c>
      <c r="D1095" s="67" t="s">
        <v>1615</v>
      </c>
      <c r="E1095" s="67">
        <v>0</v>
      </c>
      <c r="F1095" s="70">
        <v>0</v>
      </c>
      <c r="G1095" s="67">
        <v>44184</v>
      </c>
      <c r="H1095" s="70">
        <v>0.55513814375997295</v>
      </c>
      <c r="I1095" s="69">
        <v>0</v>
      </c>
      <c r="J1095" s="69">
        <v>0</v>
      </c>
      <c r="K1095" s="69">
        <v>0</v>
      </c>
      <c r="L1095" s="69">
        <v>0</v>
      </c>
      <c r="M1095" s="69">
        <v>0</v>
      </c>
      <c r="N1095" s="69">
        <v>0</v>
      </c>
      <c r="O1095" s="69">
        <v>0</v>
      </c>
      <c r="P1095" s="69">
        <v>2</v>
      </c>
      <c r="Q1095" s="69">
        <v>4</v>
      </c>
      <c r="R1095" s="69">
        <v>6</v>
      </c>
      <c r="S1095" s="69">
        <v>14</v>
      </c>
      <c r="T1095" s="69">
        <v>21</v>
      </c>
      <c r="U1095" s="69">
        <v>42</v>
      </c>
      <c r="V1095" s="69">
        <v>1.5442575165533801</v>
      </c>
      <c r="W1095" s="69">
        <v>3.5561792724340999</v>
      </c>
    </row>
    <row r="1096" spans="2:23">
      <c r="B1096" s="67">
        <v>1094</v>
      </c>
      <c r="C1096" s="67" t="s">
        <v>1416</v>
      </c>
      <c r="D1096" s="67" t="s">
        <v>1615</v>
      </c>
      <c r="E1096" s="67">
        <v>0</v>
      </c>
      <c r="F1096" s="70">
        <v>0</v>
      </c>
      <c r="G1096" s="67">
        <v>52998</v>
      </c>
      <c r="H1096" s="70">
        <v>0.66587930796195505</v>
      </c>
      <c r="I1096" s="69">
        <v>0</v>
      </c>
      <c r="J1096" s="69">
        <v>0</v>
      </c>
      <c r="K1096" s="69">
        <v>0</v>
      </c>
      <c r="L1096" s="69">
        <v>0</v>
      </c>
      <c r="M1096" s="69">
        <v>0</v>
      </c>
      <c r="N1096" s="69">
        <v>0</v>
      </c>
      <c r="O1096" s="69">
        <v>0</v>
      </c>
      <c r="P1096" s="69">
        <v>1</v>
      </c>
      <c r="Q1096" s="69">
        <v>2</v>
      </c>
      <c r="R1096" s="69">
        <v>3</v>
      </c>
      <c r="S1096" s="69">
        <v>4</v>
      </c>
      <c r="T1096" s="69">
        <v>5</v>
      </c>
      <c r="U1096" s="69">
        <v>14</v>
      </c>
      <c r="V1096" s="69">
        <v>0.58982799562764598</v>
      </c>
      <c r="W1096" s="69">
        <v>1.0620143199110801</v>
      </c>
    </row>
    <row r="1097" spans="2:23">
      <c r="B1097" s="67">
        <v>1095</v>
      </c>
      <c r="C1097" s="67" t="s">
        <v>1417</v>
      </c>
      <c r="D1097" s="67" t="s">
        <v>1615</v>
      </c>
      <c r="E1097" s="67">
        <v>79591</v>
      </c>
      <c r="F1097" s="70">
        <v>1</v>
      </c>
      <c r="G1097" s="67">
        <v>0</v>
      </c>
      <c r="H1097" s="70">
        <v>0</v>
      </c>
      <c r="I1097" s="69" t="s">
        <v>321</v>
      </c>
      <c r="J1097" s="69" t="s">
        <v>181</v>
      </c>
      <c r="K1097" s="69" t="s">
        <v>181</v>
      </c>
      <c r="L1097" s="69" t="s">
        <v>181</v>
      </c>
      <c r="M1097" s="69" t="s">
        <v>181</v>
      </c>
      <c r="N1097" s="69" t="s">
        <v>181</v>
      </c>
      <c r="O1097" s="69" t="s">
        <v>181</v>
      </c>
      <c r="P1097" s="69" t="s">
        <v>181</v>
      </c>
      <c r="Q1097" s="69" t="s">
        <v>181</v>
      </c>
      <c r="R1097" s="69" t="s">
        <v>181</v>
      </c>
      <c r="S1097" s="69" t="s">
        <v>181</v>
      </c>
      <c r="T1097" s="69" t="s">
        <v>181</v>
      </c>
      <c r="U1097" s="69" t="e">
        <v>#NAME?</v>
      </c>
      <c r="V1097" s="69" t="s">
        <v>322</v>
      </c>
      <c r="W1097" s="69" t="s">
        <v>181</v>
      </c>
    </row>
    <row r="1098" spans="2:23">
      <c r="B1098" s="67">
        <v>1096</v>
      </c>
      <c r="C1098" s="67" t="s">
        <v>1418</v>
      </c>
      <c r="D1098" s="67" t="s">
        <v>1615</v>
      </c>
      <c r="E1098" s="67">
        <v>79591</v>
      </c>
      <c r="F1098" s="70">
        <v>1</v>
      </c>
      <c r="G1098" s="67">
        <v>0</v>
      </c>
      <c r="H1098" s="70">
        <v>0</v>
      </c>
      <c r="I1098" s="69" t="s">
        <v>321</v>
      </c>
      <c r="J1098" s="69" t="s">
        <v>181</v>
      </c>
      <c r="K1098" s="69" t="s">
        <v>181</v>
      </c>
      <c r="L1098" s="69" t="s">
        <v>181</v>
      </c>
      <c r="M1098" s="69" t="s">
        <v>181</v>
      </c>
      <c r="N1098" s="69" t="s">
        <v>181</v>
      </c>
      <c r="O1098" s="69" t="s">
        <v>181</v>
      </c>
      <c r="P1098" s="69" t="s">
        <v>181</v>
      </c>
      <c r="Q1098" s="69" t="s">
        <v>181</v>
      </c>
      <c r="R1098" s="69" t="s">
        <v>181</v>
      </c>
      <c r="S1098" s="69" t="s">
        <v>181</v>
      </c>
      <c r="T1098" s="69" t="s">
        <v>181</v>
      </c>
      <c r="U1098" s="69" t="e">
        <v>#NAME?</v>
      </c>
      <c r="V1098" s="69" t="s">
        <v>322</v>
      </c>
      <c r="W1098" s="69" t="s">
        <v>181</v>
      </c>
    </row>
    <row r="1099" spans="2:23">
      <c r="B1099" s="67">
        <v>1097</v>
      </c>
      <c r="C1099" s="67" t="s">
        <v>1419</v>
      </c>
      <c r="D1099" s="67" t="s">
        <v>1615</v>
      </c>
      <c r="E1099" s="67">
        <v>0</v>
      </c>
      <c r="F1099" s="70">
        <v>0</v>
      </c>
      <c r="G1099" s="67">
        <v>44184</v>
      </c>
      <c r="H1099" s="70">
        <v>0.55513814375997295</v>
      </c>
      <c r="I1099" s="69">
        <v>0</v>
      </c>
      <c r="J1099" s="69">
        <v>0</v>
      </c>
      <c r="K1099" s="69">
        <v>0</v>
      </c>
      <c r="L1099" s="69">
        <v>0</v>
      </c>
      <c r="M1099" s="69">
        <v>0</v>
      </c>
      <c r="N1099" s="69">
        <v>0</v>
      </c>
      <c r="O1099" s="69">
        <v>0</v>
      </c>
      <c r="P1099" s="69">
        <v>2</v>
      </c>
      <c r="Q1099" s="69">
        <v>4</v>
      </c>
      <c r="R1099" s="69">
        <v>6</v>
      </c>
      <c r="S1099" s="69">
        <v>14</v>
      </c>
      <c r="T1099" s="69">
        <v>21</v>
      </c>
      <c r="U1099" s="69">
        <v>42</v>
      </c>
      <c r="V1099" s="69">
        <v>1.5442575165533801</v>
      </c>
      <c r="W1099" s="69">
        <v>3.5561792724340999</v>
      </c>
    </row>
    <row r="1100" spans="2:23">
      <c r="B1100" s="67">
        <v>1098</v>
      </c>
      <c r="C1100" s="67" t="s">
        <v>1420</v>
      </c>
      <c r="D1100" s="67" t="s">
        <v>1615</v>
      </c>
      <c r="E1100" s="67">
        <v>0</v>
      </c>
      <c r="F1100" s="70">
        <v>0</v>
      </c>
      <c r="G1100" s="67">
        <v>52998</v>
      </c>
      <c r="H1100" s="70">
        <v>0.66587930796195505</v>
      </c>
      <c r="I1100" s="69">
        <v>0</v>
      </c>
      <c r="J1100" s="69">
        <v>0</v>
      </c>
      <c r="K1100" s="69">
        <v>0</v>
      </c>
      <c r="L1100" s="69">
        <v>0</v>
      </c>
      <c r="M1100" s="69">
        <v>0</v>
      </c>
      <c r="N1100" s="69">
        <v>0</v>
      </c>
      <c r="O1100" s="69">
        <v>0</v>
      </c>
      <c r="P1100" s="69">
        <v>1</v>
      </c>
      <c r="Q1100" s="69">
        <v>2</v>
      </c>
      <c r="R1100" s="69">
        <v>3</v>
      </c>
      <c r="S1100" s="69">
        <v>4</v>
      </c>
      <c r="T1100" s="69">
        <v>5</v>
      </c>
      <c r="U1100" s="69">
        <v>14</v>
      </c>
      <c r="V1100" s="69">
        <v>0.58982799562764598</v>
      </c>
      <c r="W1100" s="69">
        <v>1.0620143199110801</v>
      </c>
    </row>
    <row r="1101" spans="2:23">
      <c r="B1101" s="67">
        <v>1099</v>
      </c>
      <c r="C1101" s="67" t="s">
        <v>1421</v>
      </c>
      <c r="D1101" s="67" t="s">
        <v>1615</v>
      </c>
      <c r="E1101" s="67">
        <v>0</v>
      </c>
      <c r="F1101" s="70">
        <v>0</v>
      </c>
      <c r="G1101" s="67">
        <v>76759</v>
      </c>
      <c r="H1101" s="70">
        <v>0.96441808747220203</v>
      </c>
      <c r="I1101" s="69">
        <v>0</v>
      </c>
      <c r="J1101" s="69">
        <v>0</v>
      </c>
      <c r="K1101" s="69">
        <v>0</v>
      </c>
      <c r="L1101" s="69">
        <v>0</v>
      </c>
      <c r="M1101" s="69">
        <v>0</v>
      </c>
      <c r="N1101" s="69">
        <v>0</v>
      </c>
      <c r="O1101" s="69">
        <v>0</v>
      </c>
      <c r="P1101" s="69">
        <v>0</v>
      </c>
      <c r="Q1101" s="69">
        <v>0</v>
      </c>
      <c r="R1101" s="69">
        <v>0</v>
      </c>
      <c r="S1101" s="69">
        <v>1539.04</v>
      </c>
      <c r="T1101" s="69">
        <v>4010.32800000001</v>
      </c>
      <c r="U1101" s="69">
        <v>91411.71</v>
      </c>
      <c r="V1101" s="69">
        <v>146.259600834265</v>
      </c>
      <c r="W1101" s="69">
        <v>1438.2723465128199</v>
      </c>
    </row>
    <row r="1102" spans="2:23">
      <c r="B1102" s="67">
        <v>1100</v>
      </c>
      <c r="C1102" s="67" t="s">
        <v>1422</v>
      </c>
      <c r="D1102" s="67" t="s">
        <v>1615</v>
      </c>
      <c r="E1102" s="67">
        <v>0</v>
      </c>
      <c r="F1102" s="70">
        <v>0</v>
      </c>
      <c r="G1102" s="67">
        <v>76759</v>
      </c>
      <c r="H1102" s="70">
        <v>0.96441808747220203</v>
      </c>
      <c r="I1102" s="69">
        <v>0</v>
      </c>
      <c r="J1102" s="69">
        <v>0</v>
      </c>
      <c r="K1102" s="69">
        <v>0</v>
      </c>
      <c r="L1102" s="69">
        <v>0</v>
      </c>
      <c r="M1102" s="69">
        <v>0</v>
      </c>
      <c r="N1102" s="69">
        <v>0</v>
      </c>
      <c r="O1102" s="69">
        <v>0</v>
      </c>
      <c r="P1102" s="69">
        <v>0</v>
      </c>
      <c r="Q1102" s="69">
        <v>0</v>
      </c>
      <c r="R1102" s="69">
        <v>0</v>
      </c>
      <c r="S1102" s="69">
        <v>1539.04</v>
      </c>
      <c r="T1102" s="69">
        <v>4010.32800000001</v>
      </c>
      <c r="U1102" s="69">
        <v>91411.71</v>
      </c>
      <c r="V1102" s="69">
        <v>146.259600834265</v>
      </c>
      <c r="W1102" s="69">
        <v>1438.2723465128199</v>
      </c>
    </row>
    <row r="1103" spans="2:23">
      <c r="B1103" s="67">
        <v>1101</v>
      </c>
      <c r="C1103" s="67" t="s">
        <v>1423</v>
      </c>
      <c r="D1103" s="67" t="s">
        <v>1615</v>
      </c>
      <c r="E1103" s="67">
        <v>0</v>
      </c>
      <c r="F1103" s="70">
        <v>0</v>
      </c>
      <c r="G1103" s="67">
        <v>70941</v>
      </c>
      <c r="H1103" s="70">
        <v>0.89131937028055896</v>
      </c>
      <c r="I1103" s="69">
        <v>0</v>
      </c>
      <c r="J1103" s="69">
        <v>0</v>
      </c>
      <c r="K1103" s="69">
        <v>0</v>
      </c>
      <c r="L1103" s="69">
        <v>0</v>
      </c>
      <c r="M1103" s="69">
        <v>0</v>
      </c>
      <c r="N1103" s="69">
        <v>0</v>
      </c>
      <c r="O1103" s="69">
        <v>0</v>
      </c>
      <c r="P1103" s="69">
        <v>0</v>
      </c>
      <c r="Q1103" s="69">
        <v>168</v>
      </c>
      <c r="R1103" s="69">
        <v>3106.82</v>
      </c>
      <c r="S1103" s="69">
        <v>8058.9339999999902</v>
      </c>
      <c r="T1103" s="69">
        <v>12796.036</v>
      </c>
      <c r="U1103" s="69">
        <v>210810.04</v>
      </c>
      <c r="V1103" s="69">
        <v>559.72262014549403</v>
      </c>
      <c r="W1103" s="69">
        <v>3280.3403209237499</v>
      </c>
    </row>
    <row r="1104" spans="2:23">
      <c r="B1104" s="67">
        <v>1102</v>
      </c>
      <c r="C1104" s="67" t="s">
        <v>1424</v>
      </c>
      <c r="D1104" s="67" t="s">
        <v>1615</v>
      </c>
      <c r="E1104" s="67">
        <v>0</v>
      </c>
      <c r="F1104" s="70">
        <v>0</v>
      </c>
      <c r="G1104" s="67">
        <v>72124</v>
      </c>
      <c r="H1104" s="70">
        <v>0.90618285987109104</v>
      </c>
      <c r="I1104" s="69">
        <v>0</v>
      </c>
      <c r="J1104" s="69">
        <v>0</v>
      </c>
      <c r="K1104" s="69">
        <v>0</v>
      </c>
      <c r="L1104" s="69">
        <v>0</v>
      </c>
      <c r="M1104" s="69">
        <v>0</v>
      </c>
      <c r="N1104" s="69">
        <v>0</v>
      </c>
      <c r="O1104" s="69">
        <v>0</v>
      </c>
      <c r="P1104" s="69">
        <v>0</v>
      </c>
      <c r="Q1104" s="69">
        <v>0</v>
      </c>
      <c r="R1104" s="69">
        <v>2521.0650000000001</v>
      </c>
      <c r="S1104" s="69">
        <v>6944.0959999999905</v>
      </c>
      <c r="T1104" s="69">
        <v>11038.254000000001</v>
      </c>
      <c r="U1104" s="69">
        <v>205231.48</v>
      </c>
      <c r="V1104" s="69">
        <v>477.57504680177402</v>
      </c>
      <c r="W1104" s="69">
        <v>3058.2354056447498</v>
      </c>
    </row>
    <row r="1105" spans="2:23">
      <c r="B1105" s="67">
        <v>1103</v>
      </c>
      <c r="C1105" s="67" t="s">
        <v>1425</v>
      </c>
      <c r="D1105" s="67" t="s">
        <v>1615</v>
      </c>
      <c r="E1105" s="67">
        <v>0</v>
      </c>
      <c r="F1105" s="70">
        <v>0</v>
      </c>
      <c r="G1105" s="67">
        <v>69691</v>
      </c>
      <c r="H1105" s="70">
        <v>0.87561407696850102</v>
      </c>
      <c r="I1105" s="69">
        <v>0</v>
      </c>
      <c r="J1105" s="69">
        <v>0</v>
      </c>
      <c r="K1105" s="69">
        <v>0</v>
      </c>
      <c r="L1105" s="69">
        <v>0</v>
      </c>
      <c r="M1105" s="69">
        <v>0</v>
      </c>
      <c r="N1105" s="69">
        <v>0</v>
      </c>
      <c r="O1105" s="69">
        <v>0</v>
      </c>
      <c r="P1105" s="69">
        <v>0</v>
      </c>
      <c r="Q1105" s="69">
        <v>686.28</v>
      </c>
      <c r="R1105" s="69">
        <v>3914.95</v>
      </c>
      <c r="S1105" s="69">
        <v>9823.2939999999908</v>
      </c>
      <c r="T1105" s="69">
        <v>15392.147000000101</v>
      </c>
      <c r="U1105" s="69">
        <v>210810.04</v>
      </c>
      <c r="V1105" s="69">
        <v>705.98222097975895</v>
      </c>
      <c r="W1105" s="69">
        <v>3879.23799651021</v>
      </c>
    </row>
    <row r="1106" spans="2:23">
      <c r="B1106" s="67">
        <v>1104</v>
      </c>
      <c r="C1106" s="67" t="s">
        <v>1426</v>
      </c>
      <c r="D1106" s="67" t="s">
        <v>1615</v>
      </c>
      <c r="E1106" s="67">
        <v>0</v>
      </c>
      <c r="F1106" s="70">
        <v>0</v>
      </c>
      <c r="G1106" s="67">
        <v>70630</v>
      </c>
      <c r="H1106" s="70">
        <v>0.88741189330451897</v>
      </c>
      <c r="I1106" s="69">
        <v>0</v>
      </c>
      <c r="J1106" s="69">
        <v>0</v>
      </c>
      <c r="K1106" s="69">
        <v>0</v>
      </c>
      <c r="L1106" s="69">
        <v>0</v>
      </c>
      <c r="M1106" s="69">
        <v>0</v>
      </c>
      <c r="N1106" s="69">
        <v>0</v>
      </c>
      <c r="O1106" s="69">
        <v>0</v>
      </c>
      <c r="P1106" s="69">
        <v>0</v>
      </c>
      <c r="Q1106" s="69">
        <v>346.99</v>
      </c>
      <c r="R1106" s="69">
        <v>3371.3249999999998</v>
      </c>
      <c r="S1106" s="69">
        <v>8639.7340000000004</v>
      </c>
      <c r="T1106" s="69">
        <v>14246.611000000001</v>
      </c>
      <c r="U1106" s="69">
        <v>205231.48</v>
      </c>
      <c r="V1106" s="69">
        <v>623.83464763603899</v>
      </c>
      <c r="W1106" s="69">
        <v>3651.79003950987</v>
      </c>
    </row>
    <row r="1107" spans="2:23">
      <c r="B1107" s="67">
        <v>1105</v>
      </c>
      <c r="C1107" s="67" t="s">
        <v>1427</v>
      </c>
      <c r="D1107" s="67" t="s">
        <v>1615</v>
      </c>
      <c r="E1107" s="67">
        <v>0</v>
      </c>
      <c r="F1107" s="70">
        <v>0</v>
      </c>
      <c r="G1107" s="67">
        <v>76626</v>
      </c>
      <c r="H1107" s="70">
        <v>0.96274704426379898</v>
      </c>
      <c r="I1107" s="69">
        <v>0</v>
      </c>
      <c r="J1107" s="69">
        <v>0</v>
      </c>
      <c r="K1107" s="69">
        <v>0</v>
      </c>
      <c r="L1107" s="69">
        <v>0</v>
      </c>
      <c r="M1107" s="69">
        <v>0</v>
      </c>
      <c r="N1107" s="69">
        <v>0</v>
      </c>
      <c r="O1107" s="69">
        <v>0</v>
      </c>
      <c r="P1107" s="69">
        <v>0</v>
      </c>
      <c r="Q1107" s="69">
        <v>0</v>
      </c>
      <c r="R1107" s="69">
        <v>0</v>
      </c>
      <c r="S1107" s="69">
        <v>1519.7339999999899</v>
      </c>
      <c r="T1107" s="69">
        <v>3931.4610000000098</v>
      </c>
      <c r="U1107" s="69">
        <v>91411.71</v>
      </c>
      <c r="V1107" s="69">
        <v>139.949583369979</v>
      </c>
      <c r="W1107" s="69">
        <v>1364.6771366665</v>
      </c>
    </row>
    <row r="1108" spans="2:23">
      <c r="B1108" s="67">
        <v>1106</v>
      </c>
      <c r="C1108" s="67" t="s">
        <v>1428</v>
      </c>
      <c r="D1108" s="67" t="s">
        <v>1615</v>
      </c>
      <c r="E1108" s="67">
        <v>0</v>
      </c>
      <c r="F1108" s="70">
        <v>0</v>
      </c>
      <c r="G1108" s="67">
        <v>76626</v>
      </c>
      <c r="H1108" s="70">
        <v>0.96274704426379898</v>
      </c>
      <c r="I1108" s="69">
        <v>0</v>
      </c>
      <c r="J1108" s="69">
        <v>0</v>
      </c>
      <c r="K1108" s="69">
        <v>0</v>
      </c>
      <c r="L1108" s="69">
        <v>0</v>
      </c>
      <c r="M1108" s="69">
        <v>0</v>
      </c>
      <c r="N1108" s="69">
        <v>0</v>
      </c>
      <c r="O1108" s="69">
        <v>0</v>
      </c>
      <c r="P1108" s="69">
        <v>0</v>
      </c>
      <c r="Q1108" s="69">
        <v>0</v>
      </c>
      <c r="R1108" s="69">
        <v>0</v>
      </c>
      <c r="S1108" s="69">
        <v>1519.7339999999899</v>
      </c>
      <c r="T1108" s="69">
        <v>3931.4610000000098</v>
      </c>
      <c r="U1108" s="69">
        <v>91411.71</v>
      </c>
      <c r="V1108" s="69">
        <v>139.949583369979</v>
      </c>
      <c r="W1108" s="69">
        <v>1364.6771366665</v>
      </c>
    </row>
    <row r="1109" spans="2:23">
      <c r="B1109" s="67">
        <v>1107</v>
      </c>
      <c r="C1109" s="67" t="s">
        <v>1429</v>
      </c>
      <c r="D1109" s="67" t="s">
        <v>1615</v>
      </c>
      <c r="E1109" s="67">
        <v>0</v>
      </c>
      <c r="F1109" s="70">
        <v>0</v>
      </c>
      <c r="G1109" s="67">
        <v>70821</v>
      </c>
      <c r="H1109" s="70">
        <v>0.88981166212260199</v>
      </c>
      <c r="I1109" s="69">
        <v>0</v>
      </c>
      <c r="J1109" s="69">
        <v>0</v>
      </c>
      <c r="K1109" s="69">
        <v>0</v>
      </c>
      <c r="L1109" s="69">
        <v>0</v>
      </c>
      <c r="M1109" s="69">
        <v>0</v>
      </c>
      <c r="N1109" s="69">
        <v>0</v>
      </c>
      <c r="O1109" s="69">
        <v>0</v>
      </c>
      <c r="P1109" s="69">
        <v>0</v>
      </c>
      <c r="Q1109" s="69">
        <v>180.52</v>
      </c>
      <c r="R1109" s="69">
        <v>2868.7049999999999</v>
      </c>
      <c r="S1109" s="69">
        <v>7648.2920000000004</v>
      </c>
      <c r="T1109" s="69">
        <v>12004.242</v>
      </c>
      <c r="U1109" s="69">
        <v>210810.04</v>
      </c>
      <c r="V1109" s="69">
        <v>528.08180083175205</v>
      </c>
      <c r="W1109" s="69">
        <v>3077.3170402706101</v>
      </c>
    </row>
    <row r="1110" spans="2:23">
      <c r="B1110" s="67">
        <v>1108</v>
      </c>
      <c r="C1110" s="67" t="s">
        <v>1430</v>
      </c>
      <c r="D1110" s="67" t="s">
        <v>1615</v>
      </c>
      <c r="E1110" s="67">
        <v>0</v>
      </c>
      <c r="F1110" s="70">
        <v>0</v>
      </c>
      <c r="G1110" s="67">
        <v>71988</v>
      </c>
      <c r="H1110" s="70">
        <v>0.90447412395873905</v>
      </c>
      <c r="I1110" s="69">
        <v>0</v>
      </c>
      <c r="J1110" s="69">
        <v>0</v>
      </c>
      <c r="K1110" s="69">
        <v>0</v>
      </c>
      <c r="L1110" s="69">
        <v>0</v>
      </c>
      <c r="M1110" s="69">
        <v>0</v>
      </c>
      <c r="N1110" s="69">
        <v>0</v>
      </c>
      <c r="O1110" s="69">
        <v>0</v>
      </c>
      <c r="P1110" s="69">
        <v>0</v>
      </c>
      <c r="Q1110" s="69">
        <v>0</v>
      </c>
      <c r="R1110" s="69">
        <v>2299.02</v>
      </c>
      <c r="S1110" s="69">
        <v>6579.1679999999897</v>
      </c>
      <c r="T1110" s="69">
        <v>10314.201999999999</v>
      </c>
      <c r="U1110" s="69">
        <v>205231.48</v>
      </c>
      <c r="V1110" s="69">
        <v>448.25908683142598</v>
      </c>
      <c r="W1110" s="69">
        <v>2855.7481763895698</v>
      </c>
    </row>
    <row r="1111" spans="2:23">
      <c r="B1111" s="67">
        <v>1109</v>
      </c>
      <c r="C1111" s="67" t="s">
        <v>1431</v>
      </c>
      <c r="D1111" s="67" t="s">
        <v>1615</v>
      </c>
      <c r="E1111" s="67">
        <v>0</v>
      </c>
      <c r="F1111" s="70">
        <v>0</v>
      </c>
      <c r="G1111" s="67">
        <v>69523</v>
      </c>
      <c r="H1111" s="70">
        <v>0.87350328554736101</v>
      </c>
      <c r="I1111" s="69">
        <v>0</v>
      </c>
      <c r="J1111" s="69">
        <v>0</v>
      </c>
      <c r="K1111" s="69">
        <v>0</v>
      </c>
      <c r="L1111" s="69">
        <v>0</v>
      </c>
      <c r="M1111" s="69">
        <v>0</v>
      </c>
      <c r="N1111" s="69">
        <v>0</v>
      </c>
      <c r="O1111" s="69">
        <v>0</v>
      </c>
      <c r="P1111" s="69">
        <v>0</v>
      </c>
      <c r="Q1111" s="69">
        <v>650.17999999999995</v>
      </c>
      <c r="R1111" s="69">
        <v>3681.04</v>
      </c>
      <c r="S1111" s="69">
        <v>9264.4480000000003</v>
      </c>
      <c r="T1111" s="69">
        <v>14543.8140000001</v>
      </c>
      <c r="U1111" s="69">
        <v>210810.04</v>
      </c>
      <c r="V1111" s="69">
        <v>668.03138420173104</v>
      </c>
      <c r="W1111" s="69">
        <v>3661.4757476018399</v>
      </c>
    </row>
    <row r="1112" spans="2:23">
      <c r="B1112" s="67">
        <v>1110</v>
      </c>
      <c r="C1112" s="67" t="s">
        <v>1432</v>
      </c>
      <c r="D1112" s="67" t="s">
        <v>1615</v>
      </c>
      <c r="E1112" s="67">
        <v>0</v>
      </c>
      <c r="F1112" s="70">
        <v>0</v>
      </c>
      <c r="G1112" s="67">
        <v>70426</v>
      </c>
      <c r="H1112" s="70">
        <v>0.88484878943599199</v>
      </c>
      <c r="I1112" s="69">
        <v>0</v>
      </c>
      <c r="J1112" s="69">
        <v>0</v>
      </c>
      <c r="K1112" s="69">
        <v>0</v>
      </c>
      <c r="L1112" s="69">
        <v>0</v>
      </c>
      <c r="M1112" s="69">
        <v>0</v>
      </c>
      <c r="N1112" s="69">
        <v>0</v>
      </c>
      <c r="O1112" s="69">
        <v>0</v>
      </c>
      <c r="P1112" s="69">
        <v>0</v>
      </c>
      <c r="Q1112" s="69">
        <v>362.96</v>
      </c>
      <c r="R1112" s="69">
        <v>3137.6750000000002</v>
      </c>
      <c r="S1112" s="69">
        <v>8134.3179999999902</v>
      </c>
      <c r="T1112" s="69">
        <v>13308.656000000199</v>
      </c>
      <c r="U1112" s="69">
        <v>205231.48</v>
      </c>
      <c r="V1112" s="69">
        <v>588.20867020140497</v>
      </c>
      <c r="W1112" s="69">
        <v>3432.1978448571299</v>
      </c>
    </row>
    <row r="1113" spans="2:23">
      <c r="B1113" s="67">
        <v>1111</v>
      </c>
      <c r="C1113" s="67" t="s">
        <v>1433</v>
      </c>
      <c r="D1113" s="67" t="s">
        <v>1615</v>
      </c>
      <c r="E1113" s="67">
        <v>0</v>
      </c>
      <c r="F1113" s="70">
        <v>0</v>
      </c>
      <c r="G1113" s="67">
        <v>76368</v>
      </c>
      <c r="H1113" s="70">
        <v>0.95950547172418998</v>
      </c>
      <c r="I1113" s="69">
        <v>0</v>
      </c>
      <c r="J1113" s="69">
        <v>0</v>
      </c>
      <c r="K1113" s="69">
        <v>0</v>
      </c>
      <c r="L1113" s="69">
        <v>0</v>
      </c>
      <c r="M1113" s="69">
        <v>0</v>
      </c>
      <c r="N1113" s="69">
        <v>0</v>
      </c>
      <c r="O1113" s="69">
        <v>0</v>
      </c>
      <c r="P1113" s="69">
        <v>0</v>
      </c>
      <c r="Q1113" s="69">
        <v>0</v>
      </c>
      <c r="R1113" s="69">
        <v>0</v>
      </c>
      <c r="S1113" s="69">
        <v>1450.6559999999899</v>
      </c>
      <c r="T1113" s="69">
        <v>3527.6040000000298</v>
      </c>
      <c r="U1113" s="69">
        <v>93742.3</v>
      </c>
      <c r="V1113" s="69">
        <v>129.23858011584201</v>
      </c>
      <c r="W1113" s="69">
        <v>1275.67168583735</v>
      </c>
    </row>
    <row r="1114" spans="2:23">
      <c r="B1114" s="67">
        <v>1112</v>
      </c>
      <c r="C1114" s="67" t="s">
        <v>1434</v>
      </c>
      <c r="D1114" s="67" t="s">
        <v>1615</v>
      </c>
      <c r="E1114" s="67">
        <v>0</v>
      </c>
      <c r="F1114" s="70">
        <v>0</v>
      </c>
      <c r="G1114" s="67">
        <v>76368</v>
      </c>
      <c r="H1114" s="70">
        <v>0.95950547172418998</v>
      </c>
      <c r="I1114" s="69">
        <v>0</v>
      </c>
      <c r="J1114" s="69">
        <v>0</v>
      </c>
      <c r="K1114" s="69">
        <v>0</v>
      </c>
      <c r="L1114" s="69">
        <v>0</v>
      </c>
      <c r="M1114" s="69">
        <v>0</v>
      </c>
      <c r="N1114" s="69">
        <v>0</v>
      </c>
      <c r="O1114" s="69">
        <v>0</v>
      </c>
      <c r="P1114" s="69">
        <v>0</v>
      </c>
      <c r="Q1114" s="69">
        <v>0</v>
      </c>
      <c r="R1114" s="69">
        <v>0</v>
      </c>
      <c r="S1114" s="69">
        <v>1450.6559999999899</v>
      </c>
      <c r="T1114" s="69">
        <v>3527.6040000000298</v>
      </c>
      <c r="U1114" s="69">
        <v>93742.3</v>
      </c>
      <c r="V1114" s="69">
        <v>129.23858011584201</v>
      </c>
      <c r="W1114" s="69">
        <v>1275.67168583735</v>
      </c>
    </row>
    <row r="1115" spans="2:23">
      <c r="B1115" s="67">
        <v>1113</v>
      </c>
      <c r="C1115" s="67" t="s">
        <v>1435</v>
      </c>
      <c r="D1115" s="67" t="s">
        <v>1615</v>
      </c>
      <c r="E1115" s="67">
        <v>0</v>
      </c>
      <c r="F1115" s="70">
        <v>0</v>
      </c>
      <c r="G1115" s="67">
        <v>70562</v>
      </c>
      <c r="H1115" s="70">
        <v>0.88655752534834298</v>
      </c>
      <c r="I1115" s="69">
        <v>0</v>
      </c>
      <c r="J1115" s="69">
        <v>0</v>
      </c>
      <c r="K1115" s="69">
        <v>0</v>
      </c>
      <c r="L1115" s="69">
        <v>0</v>
      </c>
      <c r="M1115" s="69">
        <v>0</v>
      </c>
      <c r="N1115" s="69">
        <v>0</v>
      </c>
      <c r="O1115" s="69">
        <v>0</v>
      </c>
      <c r="P1115" s="69">
        <v>0</v>
      </c>
      <c r="Q1115" s="69">
        <v>190.81</v>
      </c>
      <c r="R1115" s="69">
        <v>2553.3200000000002</v>
      </c>
      <c r="S1115" s="69">
        <v>6995.69</v>
      </c>
      <c r="T1115" s="69">
        <v>10961.4460000001</v>
      </c>
      <c r="U1115" s="69">
        <v>210810.04</v>
      </c>
      <c r="V1115" s="69">
        <v>478.30003291829502</v>
      </c>
      <c r="W1115" s="69">
        <v>2785.4714247434999</v>
      </c>
    </row>
    <row r="1116" spans="2:23">
      <c r="B1116" s="67">
        <v>1114</v>
      </c>
      <c r="C1116" s="67" t="s">
        <v>1436</v>
      </c>
      <c r="D1116" s="67" t="s">
        <v>1615</v>
      </c>
      <c r="E1116" s="67">
        <v>0</v>
      </c>
      <c r="F1116" s="70">
        <v>0</v>
      </c>
      <c r="G1116" s="67">
        <v>71751</v>
      </c>
      <c r="H1116" s="70">
        <v>0.90149640034677303</v>
      </c>
      <c r="I1116" s="69">
        <v>0</v>
      </c>
      <c r="J1116" s="69">
        <v>0</v>
      </c>
      <c r="K1116" s="69">
        <v>0</v>
      </c>
      <c r="L1116" s="69">
        <v>0</v>
      </c>
      <c r="M1116" s="69">
        <v>0</v>
      </c>
      <c r="N1116" s="69">
        <v>0</v>
      </c>
      <c r="O1116" s="69">
        <v>0</v>
      </c>
      <c r="P1116" s="69">
        <v>0</v>
      </c>
      <c r="Q1116" s="69">
        <v>0</v>
      </c>
      <c r="R1116" s="69">
        <v>1934.24</v>
      </c>
      <c r="S1116" s="69">
        <v>5886.0239999999803</v>
      </c>
      <c r="T1116" s="69">
        <v>9239.5210000000698</v>
      </c>
      <c r="U1116" s="69">
        <v>205231.48</v>
      </c>
      <c r="V1116" s="69">
        <v>402.27058989081701</v>
      </c>
      <c r="W1116" s="69">
        <v>2567.3260352329798</v>
      </c>
    </row>
    <row r="1117" spans="2:23">
      <c r="B1117" s="67">
        <v>1115</v>
      </c>
      <c r="C1117" s="67" t="s">
        <v>1437</v>
      </c>
      <c r="D1117" s="67" t="s">
        <v>1615</v>
      </c>
      <c r="E1117" s="67">
        <v>0</v>
      </c>
      <c r="F1117" s="70">
        <v>0</v>
      </c>
      <c r="G1117" s="67">
        <v>69190</v>
      </c>
      <c r="H1117" s="70">
        <v>0.86931939540902903</v>
      </c>
      <c r="I1117" s="69">
        <v>0</v>
      </c>
      <c r="J1117" s="69">
        <v>0</v>
      </c>
      <c r="K1117" s="69">
        <v>0</v>
      </c>
      <c r="L1117" s="69">
        <v>0</v>
      </c>
      <c r="M1117" s="69">
        <v>0</v>
      </c>
      <c r="N1117" s="69">
        <v>0</v>
      </c>
      <c r="O1117" s="69">
        <v>0</v>
      </c>
      <c r="P1117" s="69">
        <v>0</v>
      </c>
      <c r="Q1117" s="69">
        <v>582.33000000000004</v>
      </c>
      <c r="R1117" s="69">
        <v>3304.1750000000002</v>
      </c>
      <c r="S1117" s="69">
        <v>8485.3919999999598</v>
      </c>
      <c r="T1117" s="69">
        <v>13376.915999999999</v>
      </c>
      <c r="U1117" s="69">
        <v>216387.6</v>
      </c>
      <c r="V1117" s="69">
        <v>607.53861303413703</v>
      </c>
      <c r="W1117" s="69">
        <v>3358.13026793791</v>
      </c>
    </row>
    <row r="1118" spans="2:23">
      <c r="B1118" s="67">
        <v>1116</v>
      </c>
      <c r="C1118" s="67" t="s">
        <v>1438</v>
      </c>
      <c r="D1118" s="67" t="s">
        <v>1615</v>
      </c>
      <c r="E1118" s="67">
        <v>0</v>
      </c>
      <c r="F1118" s="70">
        <v>0</v>
      </c>
      <c r="G1118" s="67">
        <v>70074</v>
      </c>
      <c r="H1118" s="70">
        <v>0.88042617883931595</v>
      </c>
      <c r="I1118" s="69">
        <v>0</v>
      </c>
      <c r="J1118" s="69">
        <v>0</v>
      </c>
      <c r="K1118" s="69">
        <v>0</v>
      </c>
      <c r="L1118" s="69">
        <v>0</v>
      </c>
      <c r="M1118" s="69">
        <v>0</v>
      </c>
      <c r="N1118" s="69">
        <v>0</v>
      </c>
      <c r="O1118" s="69">
        <v>0</v>
      </c>
      <c r="P1118" s="69">
        <v>0</v>
      </c>
      <c r="Q1118" s="69">
        <v>357.01</v>
      </c>
      <c r="R1118" s="69">
        <v>2813.34</v>
      </c>
      <c r="S1118" s="69">
        <v>7405.2740000000003</v>
      </c>
      <c r="T1118" s="69">
        <v>11896.093000000001</v>
      </c>
      <c r="U1118" s="69">
        <v>210809.04</v>
      </c>
      <c r="V1118" s="69">
        <v>531.50917000665902</v>
      </c>
      <c r="W1118" s="69">
        <v>3125.78365632947</v>
      </c>
    </row>
    <row r="1119" spans="2:23">
      <c r="B1119" s="67">
        <v>1117</v>
      </c>
      <c r="C1119" s="67" t="s">
        <v>1439</v>
      </c>
      <c r="D1119" s="67" t="s">
        <v>1615</v>
      </c>
      <c r="E1119" s="67">
        <v>0</v>
      </c>
      <c r="F1119" s="70">
        <v>0</v>
      </c>
      <c r="G1119" s="67">
        <v>75885</v>
      </c>
      <c r="H1119" s="70">
        <v>0.95343694638841103</v>
      </c>
      <c r="I1119" s="69">
        <v>0</v>
      </c>
      <c r="J1119" s="69">
        <v>0</v>
      </c>
      <c r="K1119" s="69">
        <v>0</v>
      </c>
      <c r="L1119" s="69">
        <v>0</v>
      </c>
      <c r="M1119" s="69">
        <v>0</v>
      </c>
      <c r="N1119" s="69">
        <v>0</v>
      </c>
      <c r="O1119" s="69">
        <v>0</v>
      </c>
      <c r="P1119" s="69">
        <v>0</v>
      </c>
      <c r="Q1119" s="69">
        <v>0</v>
      </c>
      <c r="R1119" s="69">
        <v>0</v>
      </c>
      <c r="S1119" s="69">
        <v>1315.3240000000001</v>
      </c>
      <c r="T1119" s="69">
        <v>2913.6860000000102</v>
      </c>
      <c r="U1119" s="69">
        <v>99568.76</v>
      </c>
      <c r="V1119" s="69">
        <v>109.620329434233</v>
      </c>
      <c r="W1119" s="69">
        <v>1085.9413842429899</v>
      </c>
    </row>
    <row r="1120" spans="2:23">
      <c r="B1120" s="67">
        <v>1118</v>
      </c>
      <c r="C1120" s="67" t="s">
        <v>1440</v>
      </c>
      <c r="D1120" s="67" t="s">
        <v>1615</v>
      </c>
      <c r="E1120" s="67">
        <v>0</v>
      </c>
      <c r="F1120" s="70">
        <v>0</v>
      </c>
      <c r="G1120" s="67">
        <v>75885</v>
      </c>
      <c r="H1120" s="70">
        <v>0.95343694638841103</v>
      </c>
      <c r="I1120" s="69">
        <v>0</v>
      </c>
      <c r="J1120" s="69">
        <v>0</v>
      </c>
      <c r="K1120" s="69">
        <v>0</v>
      </c>
      <c r="L1120" s="69">
        <v>0</v>
      </c>
      <c r="M1120" s="69">
        <v>0</v>
      </c>
      <c r="N1120" s="69">
        <v>0</v>
      </c>
      <c r="O1120" s="69">
        <v>0</v>
      </c>
      <c r="P1120" s="69">
        <v>0</v>
      </c>
      <c r="Q1120" s="69">
        <v>0</v>
      </c>
      <c r="R1120" s="69">
        <v>0</v>
      </c>
      <c r="S1120" s="69">
        <v>1315.3240000000001</v>
      </c>
      <c r="T1120" s="69">
        <v>2913.6860000000102</v>
      </c>
      <c r="U1120" s="69">
        <v>99568.76</v>
      </c>
      <c r="V1120" s="69">
        <v>109.620329434233</v>
      </c>
      <c r="W1120" s="69">
        <v>1085.9413842429899</v>
      </c>
    </row>
    <row r="1121" spans="2:23">
      <c r="B1121" s="67">
        <v>1119</v>
      </c>
      <c r="C1121" s="67" t="s">
        <v>1441</v>
      </c>
      <c r="D1121" s="67" t="s">
        <v>1615</v>
      </c>
      <c r="E1121" s="67">
        <v>0</v>
      </c>
      <c r="F1121" s="70">
        <v>0</v>
      </c>
      <c r="G1121" s="67">
        <v>70255</v>
      </c>
      <c r="H1121" s="70">
        <v>0.88270030531090204</v>
      </c>
      <c r="I1121" s="69">
        <v>0</v>
      </c>
      <c r="J1121" s="69">
        <v>0</v>
      </c>
      <c r="K1121" s="69">
        <v>0</v>
      </c>
      <c r="L1121" s="69">
        <v>0</v>
      </c>
      <c r="M1121" s="69">
        <v>0</v>
      </c>
      <c r="N1121" s="69">
        <v>0</v>
      </c>
      <c r="O1121" s="69">
        <v>0</v>
      </c>
      <c r="P1121" s="69">
        <v>0</v>
      </c>
      <c r="Q1121" s="69">
        <v>183.8</v>
      </c>
      <c r="R1121" s="69">
        <v>2054.34</v>
      </c>
      <c r="S1121" s="69">
        <v>6029.02</v>
      </c>
      <c r="T1121" s="69">
        <v>9808.1800000001895</v>
      </c>
      <c r="U1121" s="69">
        <v>210810.04</v>
      </c>
      <c r="V1121" s="69">
        <v>413.594763603925</v>
      </c>
      <c r="W1121" s="69">
        <v>2472.6093865519401</v>
      </c>
    </row>
    <row r="1122" spans="2:23">
      <c r="B1122" s="67">
        <v>1120</v>
      </c>
      <c r="C1122" s="67" t="s">
        <v>1442</v>
      </c>
      <c r="D1122" s="67" t="s">
        <v>1615</v>
      </c>
      <c r="E1122" s="67">
        <v>0</v>
      </c>
      <c r="F1122" s="70">
        <v>0</v>
      </c>
      <c r="G1122" s="67">
        <v>71346</v>
      </c>
      <c r="H1122" s="70">
        <v>0.896407885313666</v>
      </c>
      <c r="I1122" s="69">
        <v>0</v>
      </c>
      <c r="J1122" s="69">
        <v>0</v>
      </c>
      <c r="K1122" s="69">
        <v>0</v>
      </c>
      <c r="L1122" s="69">
        <v>0</v>
      </c>
      <c r="M1122" s="69">
        <v>0</v>
      </c>
      <c r="N1122" s="69">
        <v>0</v>
      </c>
      <c r="O1122" s="69">
        <v>0</v>
      </c>
      <c r="P1122" s="69">
        <v>0</v>
      </c>
      <c r="Q1122" s="69">
        <v>40.21</v>
      </c>
      <c r="R1122" s="69">
        <v>1521.99</v>
      </c>
      <c r="S1122" s="69">
        <v>4956.8100000000004</v>
      </c>
      <c r="T1122" s="69">
        <v>8173.1980000000003</v>
      </c>
      <c r="U1122" s="69">
        <v>205231.48</v>
      </c>
      <c r="V1122" s="69">
        <v>343.43530022238701</v>
      </c>
      <c r="W1122" s="69">
        <v>2252.5753224721102</v>
      </c>
    </row>
    <row r="1123" spans="2:23">
      <c r="B1123" s="67">
        <v>1121</v>
      </c>
      <c r="C1123" s="67" t="s">
        <v>1443</v>
      </c>
      <c r="D1123" s="67" t="s">
        <v>1615</v>
      </c>
      <c r="E1123" s="67">
        <v>0</v>
      </c>
      <c r="F1123" s="70">
        <v>0</v>
      </c>
      <c r="G1123" s="67">
        <v>68742</v>
      </c>
      <c r="H1123" s="70">
        <v>0.86369061828598703</v>
      </c>
      <c r="I1123" s="69">
        <v>0</v>
      </c>
      <c r="J1123" s="69">
        <v>0</v>
      </c>
      <c r="K1123" s="69">
        <v>0</v>
      </c>
      <c r="L1123" s="69">
        <v>0</v>
      </c>
      <c r="M1123" s="69">
        <v>0</v>
      </c>
      <c r="N1123" s="69">
        <v>0</v>
      </c>
      <c r="O1123" s="69">
        <v>0</v>
      </c>
      <c r="P1123" s="69">
        <v>0</v>
      </c>
      <c r="Q1123" s="69">
        <v>468.86</v>
      </c>
      <c r="R1123" s="69">
        <v>2742.4349999999999</v>
      </c>
      <c r="S1123" s="69">
        <v>7400.5699999999797</v>
      </c>
      <c r="T1123" s="69">
        <v>11696.1780000001</v>
      </c>
      <c r="U1123" s="69">
        <v>216387.6</v>
      </c>
      <c r="V1123" s="69">
        <v>523.21509303815799</v>
      </c>
      <c r="W1123" s="69">
        <v>2964.37942125582</v>
      </c>
    </row>
    <row r="1124" spans="2:23">
      <c r="B1124" s="67">
        <v>1122</v>
      </c>
      <c r="C1124" s="67" t="s">
        <v>1444</v>
      </c>
      <c r="D1124" s="67" t="s">
        <v>1615</v>
      </c>
      <c r="E1124" s="67">
        <v>0</v>
      </c>
      <c r="F1124" s="70">
        <v>0</v>
      </c>
      <c r="G1124" s="67">
        <v>69526</v>
      </c>
      <c r="H1124" s="70">
        <v>0.87354097825131005</v>
      </c>
      <c r="I1124" s="69">
        <v>0</v>
      </c>
      <c r="J1124" s="69">
        <v>0</v>
      </c>
      <c r="K1124" s="69">
        <v>0</v>
      </c>
      <c r="L1124" s="69">
        <v>0</v>
      </c>
      <c r="M1124" s="69">
        <v>0</v>
      </c>
      <c r="N1124" s="69">
        <v>0</v>
      </c>
      <c r="O1124" s="69">
        <v>0</v>
      </c>
      <c r="P1124" s="69">
        <v>0</v>
      </c>
      <c r="Q1124" s="69">
        <v>317.38</v>
      </c>
      <c r="R1124" s="69">
        <v>2269.355</v>
      </c>
      <c r="S1124" s="69">
        <v>6344.7059999999801</v>
      </c>
      <c r="T1124" s="69">
        <v>10134.800999999999</v>
      </c>
      <c r="U1124" s="69">
        <v>210809.04</v>
      </c>
      <c r="V1124" s="69">
        <v>453.05562965661898</v>
      </c>
      <c r="W1124" s="69">
        <v>2734.7063653548398</v>
      </c>
    </row>
    <row r="1125" spans="2:23">
      <c r="B1125" s="67">
        <v>1123</v>
      </c>
      <c r="C1125" s="67" t="s">
        <v>1445</v>
      </c>
      <c r="D1125" s="67" t="s">
        <v>1615</v>
      </c>
      <c r="E1125" s="67">
        <v>0</v>
      </c>
      <c r="F1125" s="70">
        <v>0</v>
      </c>
      <c r="G1125" s="67">
        <v>75610</v>
      </c>
      <c r="H1125" s="70">
        <v>0.94998178185975801</v>
      </c>
      <c r="I1125" s="69">
        <v>0</v>
      </c>
      <c r="J1125" s="69">
        <v>0</v>
      </c>
      <c r="K1125" s="69">
        <v>0</v>
      </c>
      <c r="L1125" s="69">
        <v>0</v>
      </c>
      <c r="M1125" s="69">
        <v>0</v>
      </c>
      <c r="N1125" s="69">
        <v>0</v>
      </c>
      <c r="O1125" s="69">
        <v>0</v>
      </c>
      <c r="P1125" s="69">
        <v>0</v>
      </c>
      <c r="Q1125" s="69">
        <v>0</v>
      </c>
      <c r="R1125" s="69">
        <v>0.12</v>
      </c>
      <c r="S1125" s="69">
        <v>1084.0619999999999</v>
      </c>
      <c r="T1125" s="69">
        <v>2408.02900000009</v>
      </c>
      <c r="U1125" s="69">
        <v>101510.92</v>
      </c>
      <c r="V1125" s="69">
        <v>94.386129210589104</v>
      </c>
      <c r="W1125" s="69">
        <v>972.66879481800902</v>
      </c>
    </row>
    <row r="1126" spans="2:23">
      <c r="B1126" s="67">
        <v>1124</v>
      </c>
      <c r="C1126" s="67" t="s">
        <v>1446</v>
      </c>
      <c r="D1126" s="67" t="s">
        <v>1615</v>
      </c>
      <c r="E1126" s="67">
        <v>0</v>
      </c>
      <c r="F1126" s="70">
        <v>0</v>
      </c>
      <c r="G1126" s="67">
        <v>75610</v>
      </c>
      <c r="H1126" s="70">
        <v>0.94998178185975801</v>
      </c>
      <c r="I1126" s="69">
        <v>0</v>
      </c>
      <c r="J1126" s="69">
        <v>0</v>
      </c>
      <c r="K1126" s="69">
        <v>0</v>
      </c>
      <c r="L1126" s="69">
        <v>0</v>
      </c>
      <c r="M1126" s="69">
        <v>0</v>
      </c>
      <c r="N1126" s="69">
        <v>0</v>
      </c>
      <c r="O1126" s="69">
        <v>0</v>
      </c>
      <c r="P1126" s="69">
        <v>0</v>
      </c>
      <c r="Q1126" s="69">
        <v>0</v>
      </c>
      <c r="R1126" s="69">
        <v>0.12</v>
      </c>
      <c r="S1126" s="69">
        <v>1084.0619999999999</v>
      </c>
      <c r="T1126" s="69">
        <v>2408.02900000009</v>
      </c>
      <c r="U1126" s="69">
        <v>101510.92</v>
      </c>
      <c r="V1126" s="69">
        <v>94.386129210589104</v>
      </c>
      <c r="W1126" s="69">
        <v>972.66879481800902</v>
      </c>
    </row>
    <row r="1127" spans="2:23">
      <c r="B1127" s="67">
        <v>1125</v>
      </c>
      <c r="C1127" s="67" t="s">
        <v>1447</v>
      </c>
      <c r="D1127" s="67" t="s">
        <v>1615</v>
      </c>
      <c r="E1127" s="67">
        <v>0</v>
      </c>
      <c r="F1127" s="70">
        <v>0</v>
      </c>
      <c r="G1127" s="67">
        <v>70130</v>
      </c>
      <c r="H1127" s="70">
        <v>0.88112977597969599</v>
      </c>
      <c r="I1127" s="69">
        <v>0</v>
      </c>
      <c r="J1127" s="69">
        <v>0</v>
      </c>
      <c r="K1127" s="69">
        <v>0</v>
      </c>
      <c r="L1127" s="69">
        <v>0</v>
      </c>
      <c r="M1127" s="69">
        <v>0</v>
      </c>
      <c r="N1127" s="69">
        <v>0</v>
      </c>
      <c r="O1127" s="69">
        <v>0</v>
      </c>
      <c r="P1127" s="69">
        <v>0</v>
      </c>
      <c r="Q1127" s="69">
        <v>158.97</v>
      </c>
      <c r="R1127" s="69">
        <v>1722.355</v>
      </c>
      <c r="S1127" s="69">
        <v>5407.9260000000004</v>
      </c>
      <c r="T1127" s="69">
        <v>8984.8359999999993</v>
      </c>
      <c r="U1127" s="69">
        <v>210810.04</v>
      </c>
      <c r="V1127" s="69">
        <v>369.44540488246201</v>
      </c>
      <c r="W1127" s="69">
        <v>2293.0218943680602</v>
      </c>
    </row>
    <row r="1128" spans="2:23">
      <c r="B1128" s="67">
        <v>1126</v>
      </c>
      <c r="C1128" s="67" t="s">
        <v>1448</v>
      </c>
      <c r="D1128" s="67" t="s">
        <v>1615</v>
      </c>
      <c r="E1128" s="67">
        <v>0</v>
      </c>
      <c r="F1128" s="70">
        <v>0</v>
      </c>
      <c r="G1128" s="67">
        <v>71189</v>
      </c>
      <c r="H1128" s="70">
        <v>0.89443530047367203</v>
      </c>
      <c r="I1128" s="69">
        <v>0</v>
      </c>
      <c r="J1128" s="69">
        <v>0</v>
      </c>
      <c r="K1128" s="69">
        <v>0</v>
      </c>
      <c r="L1128" s="69">
        <v>0</v>
      </c>
      <c r="M1128" s="69">
        <v>0</v>
      </c>
      <c r="N1128" s="69">
        <v>0</v>
      </c>
      <c r="O1128" s="69">
        <v>0</v>
      </c>
      <c r="P1128" s="69">
        <v>0</v>
      </c>
      <c r="Q1128" s="69">
        <v>45.89</v>
      </c>
      <c r="R1128" s="69">
        <v>1224.22</v>
      </c>
      <c r="S1128" s="69">
        <v>4387.6279999999797</v>
      </c>
      <c r="T1128" s="69">
        <v>7425.6549999999997</v>
      </c>
      <c r="U1128" s="69">
        <v>205231.48</v>
      </c>
      <c r="V1128" s="69">
        <v>302.69407345051599</v>
      </c>
      <c r="W1128" s="69">
        <v>2083.42110892244</v>
      </c>
    </row>
    <row r="1129" spans="2:23">
      <c r="B1129" s="67">
        <v>1127</v>
      </c>
      <c r="C1129" s="67" t="s">
        <v>1449</v>
      </c>
      <c r="D1129" s="67" t="s">
        <v>1615</v>
      </c>
      <c r="E1129" s="67">
        <v>0</v>
      </c>
      <c r="F1129" s="70">
        <v>0</v>
      </c>
      <c r="G1129" s="67">
        <v>68525</v>
      </c>
      <c r="H1129" s="70">
        <v>0.86096417936701397</v>
      </c>
      <c r="I1129" s="69">
        <v>0</v>
      </c>
      <c r="J1129" s="69">
        <v>0</v>
      </c>
      <c r="K1129" s="69">
        <v>0</v>
      </c>
      <c r="L1129" s="69">
        <v>0</v>
      </c>
      <c r="M1129" s="69">
        <v>0</v>
      </c>
      <c r="N1129" s="69">
        <v>0</v>
      </c>
      <c r="O1129" s="69">
        <v>0</v>
      </c>
      <c r="P1129" s="69">
        <v>0</v>
      </c>
      <c r="Q1129" s="69">
        <v>389.25</v>
      </c>
      <c r="R1129" s="69">
        <v>2296.8449999999998</v>
      </c>
      <c r="S1129" s="69">
        <v>6503.3579999999802</v>
      </c>
      <c r="T1129" s="69">
        <v>10584.09</v>
      </c>
      <c r="U1129" s="69">
        <v>216387.6</v>
      </c>
      <c r="V1129" s="69">
        <v>463.831534093051</v>
      </c>
      <c r="W1129" s="69">
        <v>2738.66960800979</v>
      </c>
    </row>
    <row r="1130" spans="2:23">
      <c r="B1130" s="67">
        <v>1128</v>
      </c>
      <c r="C1130" s="67" t="s">
        <v>1450</v>
      </c>
      <c r="D1130" s="67" t="s">
        <v>1615</v>
      </c>
      <c r="E1130" s="67">
        <v>0</v>
      </c>
      <c r="F1130" s="70">
        <v>0</v>
      </c>
      <c r="G1130" s="67">
        <v>69261</v>
      </c>
      <c r="H1130" s="70">
        <v>0.87021145606915395</v>
      </c>
      <c r="I1130" s="69">
        <v>0</v>
      </c>
      <c r="J1130" s="69">
        <v>0</v>
      </c>
      <c r="K1130" s="69">
        <v>0</v>
      </c>
      <c r="L1130" s="69">
        <v>0</v>
      </c>
      <c r="M1130" s="69">
        <v>0</v>
      </c>
      <c r="N1130" s="69">
        <v>0</v>
      </c>
      <c r="O1130" s="69">
        <v>0</v>
      </c>
      <c r="P1130" s="69">
        <v>0</v>
      </c>
      <c r="Q1130" s="69">
        <v>266.2</v>
      </c>
      <c r="R1130" s="69">
        <v>1856.1849999999999</v>
      </c>
      <c r="S1130" s="69">
        <v>5558.35</v>
      </c>
      <c r="T1130" s="69">
        <v>9042.2390000000196</v>
      </c>
      <c r="U1130" s="69">
        <v>210809.04</v>
      </c>
      <c r="V1130" s="69">
        <v>397.08020266110498</v>
      </c>
      <c r="W1130" s="69">
        <v>2519.3126250619398</v>
      </c>
    </row>
    <row r="1131" spans="2:23">
      <c r="B1131" s="67">
        <v>1129</v>
      </c>
      <c r="C1131" s="67" t="s">
        <v>1451</v>
      </c>
      <c r="D1131" s="67" t="s">
        <v>1615</v>
      </c>
      <c r="E1131" s="67">
        <v>0</v>
      </c>
      <c r="F1131" s="70">
        <v>0</v>
      </c>
      <c r="G1131" s="67">
        <v>79447</v>
      </c>
      <c r="H1131" s="70">
        <v>0.99819075021045101</v>
      </c>
      <c r="I1131" s="69">
        <v>0</v>
      </c>
      <c r="J1131" s="69">
        <v>0</v>
      </c>
      <c r="K1131" s="69">
        <v>0</v>
      </c>
      <c r="L1131" s="69">
        <v>0</v>
      </c>
      <c r="M1131" s="69">
        <v>0</v>
      </c>
      <c r="N1131" s="69">
        <v>0</v>
      </c>
      <c r="O1131" s="69">
        <v>0</v>
      </c>
      <c r="P1131" s="69">
        <v>0</v>
      </c>
      <c r="Q1131" s="69">
        <v>0</v>
      </c>
      <c r="R1131" s="69">
        <v>0</v>
      </c>
      <c r="S1131" s="69">
        <v>0</v>
      </c>
      <c r="T1131" s="69">
        <v>0</v>
      </c>
      <c r="U1131" s="69">
        <v>164536.37</v>
      </c>
      <c r="V1131" s="69">
        <v>27.662624794260701</v>
      </c>
      <c r="W1131" s="69">
        <v>1042.5033378698699</v>
      </c>
    </row>
    <row r="1132" spans="2:23">
      <c r="B1132" s="67">
        <v>1130</v>
      </c>
      <c r="C1132" s="67" t="s">
        <v>1452</v>
      </c>
      <c r="D1132" s="67" t="s">
        <v>1615</v>
      </c>
      <c r="E1132" s="67">
        <v>0</v>
      </c>
      <c r="F1132" s="70">
        <v>0</v>
      </c>
      <c r="G1132" s="67">
        <v>79447</v>
      </c>
      <c r="H1132" s="70">
        <v>0.99819075021045101</v>
      </c>
      <c r="I1132" s="69">
        <v>0</v>
      </c>
      <c r="J1132" s="69">
        <v>0</v>
      </c>
      <c r="K1132" s="69">
        <v>0</v>
      </c>
      <c r="L1132" s="69">
        <v>0</v>
      </c>
      <c r="M1132" s="69">
        <v>0</v>
      </c>
      <c r="N1132" s="69">
        <v>0</v>
      </c>
      <c r="O1132" s="69">
        <v>0</v>
      </c>
      <c r="P1132" s="69">
        <v>0</v>
      </c>
      <c r="Q1132" s="69">
        <v>0</v>
      </c>
      <c r="R1132" s="69">
        <v>0</v>
      </c>
      <c r="S1132" s="69">
        <v>0</v>
      </c>
      <c r="T1132" s="69">
        <v>0</v>
      </c>
      <c r="U1132" s="69">
        <v>164536.37</v>
      </c>
      <c r="V1132" s="69">
        <v>27.662624794260701</v>
      </c>
      <c r="W1132" s="69">
        <v>1042.5033378698699</v>
      </c>
    </row>
    <row r="1133" spans="2:23">
      <c r="B1133" s="67">
        <v>1131</v>
      </c>
      <c r="C1133" s="67" t="s">
        <v>1453</v>
      </c>
      <c r="D1133" s="67" t="s">
        <v>1615</v>
      </c>
      <c r="E1133" s="67">
        <v>0</v>
      </c>
      <c r="F1133" s="70">
        <v>0</v>
      </c>
      <c r="G1133" s="67">
        <v>74714</v>
      </c>
      <c r="H1133" s="70">
        <v>0.93872422761367502</v>
      </c>
      <c r="I1133" s="69">
        <v>0</v>
      </c>
      <c r="J1133" s="69">
        <v>0</v>
      </c>
      <c r="K1133" s="69">
        <v>0</v>
      </c>
      <c r="L1133" s="69">
        <v>0</v>
      </c>
      <c r="M1133" s="69">
        <v>0</v>
      </c>
      <c r="N1133" s="69">
        <v>0</v>
      </c>
      <c r="O1133" s="69">
        <v>0</v>
      </c>
      <c r="P1133" s="69">
        <v>0</v>
      </c>
      <c r="Q1133" s="69">
        <v>0</v>
      </c>
      <c r="R1133" s="69">
        <v>2225.44</v>
      </c>
      <c r="S1133" s="69">
        <v>6505.3819999999796</v>
      </c>
      <c r="T1133" s="69">
        <v>10542.617</v>
      </c>
      <c r="U1133" s="69">
        <v>238162.69</v>
      </c>
      <c r="V1133" s="69">
        <v>448.16492832104097</v>
      </c>
      <c r="W1133" s="69">
        <v>3375.8564457734101</v>
      </c>
    </row>
    <row r="1134" spans="2:23">
      <c r="B1134" s="67">
        <v>1132</v>
      </c>
      <c r="C1134" s="67" t="s">
        <v>1454</v>
      </c>
      <c r="D1134" s="67" t="s">
        <v>1615</v>
      </c>
      <c r="E1134" s="67">
        <v>0</v>
      </c>
      <c r="F1134" s="70">
        <v>0</v>
      </c>
      <c r="G1134" s="67">
        <v>74736</v>
      </c>
      <c r="H1134" s="70">
        <v>0.93900064077596701</v>
      </c>
      <c r="I1134" s="69">
        <v>0</v>
      </c>
      <c r="J1134" s="69">
        <v>0</v>
      </c>
      <c r="K1134" s="69">
        <v>0</v>
      </c>
      <c r="L1134" s="69">
        <v>0</v>
      </c>
      <c r="M1134" s="69">
        <v>0</v>
      </c>
      <c r="N1134" s="69">
        <v>0</v>
      </c>
      <c r="O1134" s="69">
        <v>0</v>
      </c>
      <c r="P1134" s="69">
        <v>0</v>
      </c>
      <c r="Q1134" s="69">
        <v>0</v>
      </c>
      <c r="R1134" s="69">
        <v>2212.67</v>
      </c>
      <c r="S1134" s="69">
        <v>6469.2419999999902</v>
      </c>
      <c r="T1134" s="69">
        <v>10343.857</v>
      </c>
      <c r="U1134" s="69">
        <v>238162.69</v>
      </c>
      <c r="V1134" s="69">
        <v>442.88550891432402</v>
      </c>
      <c r="W1134" s="69">
        <v>3352.4530307015898</v>
      </c>
    </row>
    <row r="1135" spans="2:23">
      <c r="B1135" s="67">
        <v>1133</v>
      </c>
      <c r="C1135" s="67" t="s">
        <v>1455</v>
      </c>
      <c r="D1135" s="67" t="s">
        <v>1615</v>
      </c>
      <c r="E1135" s="67">
        <v>0</v>
      </c>
      <c r="F1135" s="70">
        <v>0</v>
      </c>
      <c r="G1135" s="67">
        <v>74667</v>
      </c>
      <c r="H1135" s="70">
        <v>0.938133708585142</v>
      </c>
      <c r="I1135" s="69">
        <v>0</v>
      </c>
      <c r="J1135" s="69">
        <v>0</v>
      </c>
      <c r="K1135" s="69">
        <v>0</v>
      </c>
      <c r="L1135" s="69">
        <v>0</v>
      </c>
      <c r="M1135" s="69">
        <v>0</v>
      </c>
      <c r="N1135" s="69">
        <v>0</v>
      </c>
      <c r="O1135" s="69">
        <v>0</v>
      </c>
      <c r="P1135" s="69">
        <v>0</v>
      </c>
      <c r="Q1135" s="69">
        <v>0</v>
      </c>
      <c r="R1135" s="69">
        <v>2263.7199999999998</v>
      </c>
      <c r="S1135" s="69">
        <v>6666.67</v>
      </c>
      <c r="T1135" s="69">
        <v>11233.1070000001</v>
      </c>
      <c r="U1135" s="69">
        <v>238162.69</v>
      </c>
      <c r="V1135" s="69">
        <v>475.82755311530201</v>
      </c>
      <c r="W1135" s="69">
        <v>3627.8395444651601</v>
      </c>
    </row>
    <row r="1136" spans="2:23">
      <c r="B1136" s="67">
        <v>1134</v>
      </c>
      <c r="C1136" s="67" t="s">
        <v>1456</v>
      </c>
      <c r="D1136" s="67" t="s">
        <v>1615</v>
      </c>
      <c r="E1136" s="67">
        <v>0</v>
      </c>
      <c r="F1136" s="70">
        <v>0</v>
      </c>
      <c r="G1136" s="67">
        <v>74689</v>
      </c>
      <c r="H1136" s="70">
        <v>0.93841012174743399</v>
      </c>
      <c r="I1136" s="69">
        <v>0</v>
      </c>
      <c r="J1136" s="69">
        <v>0</v>
      </c>
      <c r="K1136" s="69">
        <v>0</v>
      </c>
      <c r="L1136" s="69">
        <v>0</v>
      </c>
      <c r="M1136" s="69">
        <v>0</v>
      </c>
      <c r="N1136" s="69">
        <v>0</v>
      </c>
      <c r="O1136" s="69">
        <v>0</v>
      </c>
      <c r="P1136" s="69">
        <v>0</v>
      </c>
      <c r="Q1136" s="69">
        <v>0</v>
      </c>
      <c r="R1136" s="69">
        <v>2251.3150000000001</v>
      </c>
      <c r="S1136" s="69">
        <v>6614.8419999999996</v>
      </c>
      <c r="T1136" s="69">
        <v>11042.453</v>
      </c>
      <c r="U1136" s="69">
        <v>238162.69</v>
      </c>
      <c r="V1136" s="69">
        <v>470.548133708585</v>
      </c>
      <c r="W1136" s="69">
        <v>3601.2973906949201</v>
      </c>
    </row>
    <row r="1137" spans="2:23">
      <c r="B1137" s="67">
        <v>1135</v>
      </c>
      <c r="C1137" s="67" t="s">
        <v>1457</v>
      </c>
      <c r="D1137" s="67" t="s">
        <v>1615</v>
      </c>
      <c r="E1137" s="67">
        <v>0</v>
      </c>
      <c r="F1137" s="70">
        <v>0</v>
      </c>
      <c r="G1137" s="67">
        <v>79439</v>
      </c>
      <c r="H1137" s="70">
        <v>0.998090236333254</v>
      </c>
      <c r="I1137" s="69">
        <v>0</v>
      </c>
      <c r="J1137" s="69">
        <v>0</v>
      </c>
      <c r="K1137" s="69">
        <v>0</v>
      </c>
      <c r="L1137" s="69">
        <v>0</v>
      </c>
      <c r="M1137" s="69">
        <v>0</v>
      </c>
      <c r="N1137" s="69">
        <v>0</v>
      </c>
      <c r="O1137" s="69">
        <v>0</v>
      </c>
      <c r="P1137" s="69">
        <v>0</v>
      </c>
      <c r="Q1137" s="69">
        <v>0</v>
      </c>
      <c r="R1137" s="69">
        <v>0</v>
      </c>
      <c r="S1137" s="69">
        <v>0</v>
      </c>
      <c r="T1137" s="69">
        <v>0</v>
      </c>
      <c r="U1137" s="69">
        <v>163168.47</v>
      </c>
      <c r="V1137" s="69">
        <v>25.931584726916402</v>
      </c>
      <c r="W1137" s="69">
        <v>1021.1045598314701</v>
      </c>
    </row>
    <row r="1138" spans="2:23">
      <c r="B1138" s="67">
        <v>1136</v>
      </c>
      <c r="C1138" s="67" t="s">
        <v>1458</v>
      </c>
      <c r="D1138" s="67" t="s">
        <v>1615</v>
      </c>
      <c r="E1138" s="67">
        <v>0</v>
      </c>
      <c r="F1138" s="70">
        <v>0</v>
      </c>
      <c r="G1138" s="67">
        <v>79439</v>
      </c>
      <c r="H1138" s="70">
        <v>0.998090236333254</v>
      </c>
      <c r="I1138" s="69">
        <v>0</v>
      </c>
      <c r="J1138" s="69">
        <v>0</v>
      </c>
      <c r="K1138" s="69">
        <v>0</v>
      </c>
      <c r="L1138" s="69">
        <v>0</v>
      </c>
      <c r="M1138" s="69">
        <v>0</v>
      </c>
      <c r="N1138" s="69">
        <v>0</v>
      </c>
      <c r="O1138" s="69">
        <v>0</v>
      </c>
      <c r="P1138" s="69">
        <v>0</v>
      </c>
      <c r="Q1138" s="69">
        <v>0</v>
      </c>
      <c r="R1138" s="69">
        <v>0</v>
      </c>
      <c r="S1138" s="69">
        <v>0</v>
      </c>
      <c r="T1138" s="69">
        <v>0</v>
      </c>
      <c r="U1138" s="69">
        <v>163168.47</v>
      </c>
      <c r="V1138" s="69">
        <v>25.931584726916402</v>
      </c>
      <c r="W1138" s="69">
        <v>1021.1045598314701</v>
      </c>
    </row>
    <row r="1139" spans="2:23">
      <c r="B1139" s="67">
        <v>1137</v>
      </c>
      <c r="C1139" s="67" t="s">
        <v>1459</v>
      </c>
      <c r="D1139" s="67" t="s">
        <v>1615</v>
      </c>
      <c r="E1139" s="67">
        <v>0</v>
      </c>
      <c r="F1139" s="70">
        <v>0</v>
      </c>
      <c r="G1139" s="67">
        <v>74643</v>
      </c>
      <c r="H1139" s="70">
        <v>0.93783216695354998</v>
      </c>
      <c r="I1139" s="69">
        <v>0</v>
      </c>
      <c r="J1139" s="69">
        <v>0</v>
      </c>
      <c r="K1139" s="69">
        <v>0</v>
      </c>
      <c r="L1139" s="69">
        <v>0</v>
      </c>
      <c r="M1139" s="69">
        <v>0</v>
      </c>
      <c r="N1139" s="69">
        <v>0</v>
      </c>
      <c r="O1139" s="69">
        <v>0</v>
      </c>
      <c r="P1139" s="69">
        <v>0</v>
      </c>
      <c r="Q1139" s="69">
        <v>0</v>
      </c>
      <c r="R1139" s="69">
        <v>2028.77</v>
      </c>
      <c r="S1139" s="69">
        <v>6152.1379999999999</v>
      </c>
      <c r="T1139" s="69">
        <v>9920.4540000000106</v>
      </c>
      <c r="U1139" s="69">
        <v>230400.03</v>
      </c>
      <c r="V1139" s="69">
        <v>424.0981933887</v>
      </c>
      <c r="W1139" s="69">
        <v>3283.3328765748302</v>
      </c>
    </row>
    <row r="1140" spans="2:23">
      <c r="B1140" s="67">
        <v>1138</v>
      </c>
      <c r="C1140" s="67" t="s">
        <v>1460</v>
      </c>
      <c r="D1140" s="67" t="s">
        <v>1615</v>
      </c>
      <c r="E1140" s="67">
        <v>0</v>
      </c>
      <c r="F1140" s="70">
        <v>0</v>
      </c>
      <c r="G1140" s="67">
        <v>74666</v>
      </c>
      <c r="H1140" s="70">
        <v>0.93812114435049199</v>
      </c>
      <c r="I1140" s="69">
        <v>0</v>
      </c>
      <c r="J1140" s="69">
        <v>0</v>
      </c>
      <c r="K1140" s="69">
        <v>0</v>
      </c>
      <c r="L1140" s="69">
        <v>0</v>
      </c>
      <c r="M1140" s="69">
        <v>0</v>
      </c>
      <c r="N1140" s="69">
        <v>0</v>
      </c>
      <c r="O1140" s="69">
        <v>0</v>
      </c>
      <c r="P1140" s="69">
        <v>0</v>
      </c>
      <c r="Q1140" s="69">
        <v>0</v>
      </c>
      <c r="R1140" s="69">
        <v>2000</v>
      </c>
      <c r="S1140" s="69">
        <v>6099.2460000000001</v>
      </c>
      <c r="T1140" s="69">
        <v>9738.4140000000098</v>
      </c>
      <c r="U1140" s="69">
        <v>230400.03</v>
      </c>
      <c r="V1140" s="69">
        <v>418.712180145996</v>
      </c>
      <c r="W1140" s="69">
        <v>3258.6613760524201</v>
      </c>
    </row>
    <row r="1141" spans="2:23">
      <c r="B1141" s="67">
        <v>1139</v>
      </c>
      <c r="C1141" s="67" t="s">
        <v>1461</v>
      </c>
      <c r="D1141" s="67" t="s">
        <v>1615</v>
      </c>
      <c r="E1141" s="67">
        <v>0</v>
      </c>
      <c r="F1141" s="70">
        <v>0</v>
      </c>
      <c r="G1141" s="67">
        <v>74594</v>
      </c>
      <c r="H1141" s="70">
        <v>0.93721651945571705</v>
      </c>
      <c r="I1141" s="69">
        <v>0</v>
      </c>
      <c r="J1141" s="69">
        <v>0</v>
      </c>
      <c r="K1141" s="69">
        <v>0</v>
      </c>
      <c r="L1141" s="69">
        <v>0</v>
      </c>
      <c r="M1141" s="69">
        <v>0</v>
      </c>
      <c r="N1141" s="69">
        <v>0</v>
      </c>
      <c r="O1141" s="69">
        <v>0</v>
      </c>
      <c r="P1141" s="69">
        <v>0</v>
      </c>
      <c r="Q1141" s="69">
        <v>0</v>
      </c>
      <c r="R1141" s="69">
        <v>2082.81</v>
      </c>
      <c r="S1141" s="69">
        <v>6285.7379999999903</v>
      </c>
      <c r="T1141" s="69">
        <v>10417.298000000101</v>
      </c>
      <c r="U1141" s="69">
        <v>230400.03</v>
      </c>
      <c r="V1141" s="69">
        <v>450.02977811561601</v>
      </c>
      <c r="W1141" s="69">
        <v>3529.79093479526</v>
      </c>
    </row>
    <row r="1142" spans="2:23">
      <c r="B1142" s="67">
        <v>1140</v>
      </c>
      <c r="C1142" s="67" t="s">
        <v>1462</v>
      </c>
      <c r="D1142" s="67" t="s">
        <v>1615</v>
      </c>
      <c r="E1142" s="67">
        <v>0</v>
      </c>
      <c r="F1142" s="70">
        <v>0</v>
      </c>
      <c r="G1142" s="67">
        <v>74617</v>
      </c>
      <c r="H1142" s="70">
        <v>0.93750549685265905</v>
      </c>
      <c r="I1142" s="69">
        <v>0</v>
      </c>
      <c r="J1142" s="69">
        <v>0</v>
      </c>
      <c r="K1142" s="69">
        <v>0</v>
      </c>
      <c r="L1142" s="69">
        <v>0</v>
      </c>
      <c r="M1142" s="69">
        <v>0</v>
      </c>
      <c r="N1142" s="69">
        <v>0</v>
      </c>
      <c r="O1142" s="69">
        <v>0</v>
      </c>
      <c r="P1142" s="69">
        <v>0</v>
      </c>
      <c r="Q1142" s="69">
        <v>0</v>
      </c>
      <c r="R1142" s="69">
        <v>2063.6950000000002</v>
      </c>
      <c r="S1142" s="69">
        <v>6248.21</v>
      </c>
      <c r="T1142" s="69">
        <v>10145.5530000001</v>
      </c>
      <c r="U1142" s="69">
        <v>230400.03</v>
      </c>
      <c r="V1142" s="69">
        <v>444.64376487291298</v>
      </c>
      <c r="W1142" s="69">
        <v>3502.7341311017599</v>
      </c>
    </row>
    <row r="1143" spans="2:23">
      <c r="B1143" s="67">
        <v>1141</v>
      </c>
      <c r="C1143" s="67" t="s">
        <v>1463</v>
      </c>
      <c r="D1143" s="67" t="s">
        <v>1615</v>
      </c>
      <c r="E1143" s="67">
        <v>0</v>
      </c>
      <c r="F1143" s="70">
        <v>0</v>
      </c>
      <c r="G1143" s="67">
        <v>79436</v>
      </c>
      <c r="H1143" s="70">
        <v>0.99805254362930496</v>
      </c>
      <c r="I1143" s="69">
        <v>0</v>
      </c>
      <c r="J1143" s="69">
        <v>0</v>
      </c>
      <c r="K1143" s="69">
        <v>0</v>
      </c>
      <c r="L1143" s="69">
        <v>0</v>
      </c>
      <c r="M1143" s="69">
        <v>0</v>
      </c>
      <c r="N1143" s="69">
        <v>0</v>
      </c>
      <c r="O1143" s="69">
        <v>0</v>
      </c>
      <c r="P1143" s="69">
        <v>0</v>
      </c>
      <c r="Q1143" s="69">
        <v>0</v>
      </c>
      <c r="R1143" s="69">
        <v>0</v>
      </c>
      <c r="S1143" s="69">
        <v>0</v>
      </c>
      <c r="T1143" s="69">
        <v>0</v>
      </c>
      <c r="U1143" s="69">
        <v>160435.16</v>
      </c>
      <c r="V1143" s="69">
        <v>25.3069774220703</v>
      </c>
      <c r="W1143" s="69">
        <v>1053.21141018597</v>
      </c>
    </row>
    <row r="1144" spans="2:23">
      <c r="B1144" s="67">
        <v>1142</v>
      </c>
      <c r="C1144" s="67" t="s">
        <v>1464</v>
      </c>
      <c r="D1144" s="67" t="s">
        <v>1615</v>
      </c>
      <c r="E1144" s="67">
        <v>0</v>
      </c>
      <c r="F1144" s="70">
        <v>0</v>
      </c>
      <c r="G1144" s="67">
        <v>79436</v>
      </c>
      <c r="H1144" s="70">
        <v>0.99805254362930496</v>
      </c>
      <c r="I1144" s="69">
        <v>0</v>
      </c>
      <c r="J1144" s="69">
        <v>0</v>
      </c>
      <c r="K1144" s="69">
        <v>0</v>
      </c>
      <c r="L1144" s="69">
        <v>0</v>
      </c>
      <c r="M1144" s="69">
        <v>0</v>
      </c>
      <c r="N1144" s="69">
        <v>0</v>
      </c>
      <c r="O1144" s="69">
        <v>0</v>
      </c>
      <c r="P1144" s="69">
        <v>0</v>
      </c>
      <c r="Q1144" s="69">
        <v>0</v>
      </c>
      <c r="R1144" s="69">
        <v>0</v>
      </c>
      <c r="S1144" s="69">
        <v>0</v>
      </c>
      <c r="T1144" s="69">
        <v>0</v>
      </c>
      <c r="U1144" s="69">
        <v>160435.16</v>
      </c>
      <c r="V1144" s="69">
        <v>25.3069774220703</v>
      </c>
      <c r="W1144" s="69">
        <v>1053.21141018597</v>
      </c>
    </row>
    <row r="1145" spans="2:23">
      <c r="B1145" s="67">
        <v>1143</v>
      </c>
      <c r="C1145" s="67" t="s">
        <v>1465</v>
      </c>
      <c r="D1145" s="67" t="s">
        <v>1615</v>
      </c>
      <c r="E1145" s="67">
        <v>0</v>
      </c>
      <c r="F1145" s="70">
        <v>0</v>
      </c>
      <c r="G1145" s="67">
        <v>74541</v>
      </c>
      <c r="H1145" s="70">
        <v>0.93655061501928605</v>
      </c>
      <c r="I1145" s="69">
        <v>0</v>
      </c>
      <c r="J1145" s="69">
        <v>0</v>
      </c>
      <c r="K1145" s="69">
        <v>0</v>
      </c>
      <c r="L1145" s="69">
        <v>0</v>
      </c>
      <c r="M1145" s="69">
        <v>0</v>
      </c>
      <c r="N1145" s="69">
        <v>0</v>
      </c>
      <c r="O1145" s="69">
        <v>0</v>
      </c>
      <c r="P1145" s="69">
        <v>0</v>
      </c>
      <c r="Q1145" s="69">
        <v>0</v>
      </c>
      <c r="R1145" s="69">
        <v>1539.325</v>
      </c>
      <c r="S1145" s="69">
        <v>5469.7359999999799</v>
      </c>
      <c r="T1145" s="69">
        <v>8770.2340000000495</v>
      </c>
      <c r="U1145" s="69">
        <v>194014.71</v>
      </c>
      <c r="V1145" s="69">
        <v>373.75528866329103</v>
      </c>
      <c r="W1145" s="69">
        <v>2861.01923758361</v>
      </c>
    </row>
    <row r="1146" spans="2:23">
      <c r="B1146" s="67">
        <v>1144</v>
      </c>
      <c r="C1146" s="67" t="s">
        <v>1466</v>
      </c>
      <c r="D1146" s="67" t="s">
        <v>1615</v>
      </c>
      <c r="E1146" s="67">
        <v>0</v>
      </c>
      <c r="F1146" s="70">
        <v>0</v>
      </c>
      <c r="G1146" s="67">
        <v>74562</v>
      </c>
      <c r="H1146" s="70">
        <v>0.93681446394692902</v>
      </c>
      <c r="I1146" s="69">
        <v>0</v>
      </c>
      <c r="J1146" s="69">
        <v>0</v>
      </c>
      <c r="K1146" s="69">
        <v>0</v>
      </c>
      <c r="L1146" s="69">
        <v>0</v>
      </c>
      <c r="M1146" s="69">
        <v>0</v>
      </c>
      <c r="N1146" s="69">
        <v>0</v>
      </c>
      <c r="O1146" s="69">
        <v>0</v>
      </c>
      <c r="P1146" s="69">
        <v>0</v>
      </c>
      <c r="Q1146" s="69">
        <v>0</v>
      </c>
      <c r="R1146" s="69">
        <v>1523.68</v>
      </c>
      <c r="S1146" s="69">
        <v>5404.3559999999898</v>
      </c>
      <c r="T1146" s="69">
        <v>8662.2750000000306</v>
      </c>
      <c r="U1146" s="69">
        <v>194014.71</v>
      </c>
      <c r="V1146" s="69">
        <v>368.09963098842798</v>
      </c>
      <c r="W1146" s="69">
        <v>2830.7289010653399</v>
      </c>
    </row>
    <row r="1147" spans="2:23">
      <c r="B1147" s="67">
        <v>1145</v>
      </c>
      <c r="C1147" s="67" t="s">
        <v>1467</v>
      </c>
      <c r="D1147" s="67" t="s">
        <v>1615</v>
      </c>
      <c r="E1147" s="67">
        <v>0</v>
      </c>
      <c r="F1147" s="70">
        <v>0</v>
      </c>
      <c r="G1147" s="67">
        <v>74490</v>
      </c>
      <c r="H1147" s="70">
        <v>0.93590983905215397</v>
      </c>
      <c r="I1147" s="69">
        <v>0</v>
      </c>
      <c r="J1147" s="69">
        <v>0</v>
      </c>
      <c r="K1147" s="69">
        <v>0</v>
      </c>
      <c r="L1147" s="69">
        <v>0</v>
      </c>
      <c r="M1147" s="69">
        <v>0</v>
      </c>
      <c r="N1147" s="69">
        <v>0</v>
      </c>
      <c r="O1147" s="69">
        <v>0</v>
      </c>
      <c r="P1147" s="69">
        <v>0</v>
      </c>
      <c r="Q1147" s="69">
        <v>0</v>
      </c>
      <c r="R1147" s="69">
        <v>1597.07</v>
      </c>
      <c r="S1147" s="69">
        <v>5625.1859999999997</v>
      </c>
      <c r="T1147" s="69">
        <v>9137.1720000000005</v>
      </c>
      <c r="U1147" s="69">
        <v>194014.71</v>
      </c>
      <c r="V1147" s="69">
        <v>399.06226608536099</v>
      </c>
      <c r="W1147" s="69">
        <v>3138.4911759229199</v>
      </c>
    </row>
    <row r="1148" spans="2:23">
      <c r="B1148" s="67">
        <v>1146</v>
      </c>
      <c r="C1148" s="67" t="s">
        <v>1468</v>
      </c>
      <c r="D1148" s="67" t="s">
        <v>1615</v>
      </c>
      <c r="E1148" s="67">
        <v>0</v>
      </c>
      <c r="F1148" s="70">
        <v>0</v>
      </c>
      <c r="G1148" s="67">
        <v>74511</v>
      </c>
      <c r="H1148" s="70">
        <v>0.93617368797979705</v>
      </c>
      <c r="I1148" s="69">
        <v>0</v>
      </c>
      <c r="J1148" s="69">
        <v>0</v>
      </c>
      <c r="K1148" s="69">
        <v>0</v>
      </c>
      <c r="L1148" s="69">
        <v>0</v>
      </c>
      <c r="M1148" s="69">
        <v>0</v>
      </c>
      <c r="N1148" s="69">
        <v>0</v>
      </c>
      <c r="O1148" s="69">
        <v>0</v>
      </c>
      <c r="P1148" s="69">
        <v>0</v>
      </c>
      <c r="Q1148" s="69">
        <v>0</v>
      </c>
      <c r="R1148" s="69">
        <v>1573.085</v>
      </c>
      <c r="S1148" s="69">
        <v>5543.7019999999602</v>
      </c>
      <c r="T1148" s="69">
        <v>8986.3200000000907</v>
      </c>
      <c r="U1148" s="69">
        <v>194014.71</v>
      </c>
      <c r="V1148" s="69">
        <v>393.40660841049902</v>
      </c>
      <c r="W1148" s="69">
        <v>3106.7926241148002</v>
      </c>
    </row>
    <row r="1149" spans="2:23">
      <c r="B1149" s="67">
        <v>1147</v>
      </c>
      <c r="C1149" s="67" t="s">
        <v>1469</v>
      </c>
      <c r="D1149" s="67" t="s">
        <v>1615</v>
      </c>
      <c r="E1149" s="67">
        <v>0</v>
      </c>
      <c r="F1149" s="70">
        <v>0</v>
      </c>
      <c r="G1149" s="67">
        <v>79434</v>
      </c>
      <c r="H1149" s="70">
        <v>0.99802741516000504</v>
      </c>
      <c r="I1149" s="69">
        <v>0</v>
      </c>
      <c r="J1149" s="69">
        <v>0</v>
      </c>
      <c r="K1149" s="69">
        <v>0</v>
      </c>
      <c r="L1149" s="69">
        <v>0</v>
      </c>
      <c r="M1149" s="69">
        <v>0</v>
      </c>
      <c r="N1149" s="69">
        <v>0</v>
      </c>
      <c r="O1149" s="69">
        <v>0</v>
      </c>
      <c r="P1149" s="69">
        <v>0</v>
      </c>
      <c r="Q1149" s="69">
        <v>0</v>
      </c>
      <c r="R1149" s="69">
        <v>0</v>
      </c>
      <c r="S1149" s="69">
        <v>0</v>
      </c>
      <c r="T1149" s="69">
        <v>0</v>
      </c>
      <c r="U1149" s="69">
        <v>154987.18</v>
      </c>
      <c r="V1149" s="69">
        <v>22.072413840760898</v>
      </c>
      <c r="W1149" s="69">
        <v>998.65759743322201</v>
      </c>
    </row>
    <row r="1150" spans="2:23">
      <c r="B1150" s="67">
        <v>1148</v>
      </c>
      <c r="C1150" s="67" t="s">
        <v>1470</v>
      </c>
      <c r="D1150" s="67" t="s">
        <v>1615</v>
      </c>
      <c r="E1150" s="67">
        <v>0</v>
      </c>
      <c r="F1150" s="70">
        <v>0</v>
      </c>
      <c r="G1150" s="67">
        <v>79434</v>
      </c>
      <c r="H1150" s="70">
        <v>0.99802741516000504</v>
      </c>
      <c r="I1150" s="69">
        <v>0</v>
      </c>
      <c r="J1150" s="69">
        <v>0</v>
      </c>
      <c r="K1150" s="69">
        <v>0</v>
      </c>
      <c r="L1150" s="69">
        <v>0</v>
      </c>
      <c r="M1150" s="69">
        <v>0</v>
      </c>
      <c r="N1150" s="69">
        <v>0</v>
      </c>
      <c r="O1150" s="69">
        <v>0</v>
      </c>
      <c r="P1150" s="69">
        <v>0</v>
      </c>
      <c r="Q1150" s="69">
        <v>0</v>
      </c>
      <c r="R1150" s="69">
        <v>0</v>
      </c>
      <c r="S1150" s="69">
        <v>0</v>
      </c>
      <c r="T1150" s="69">
        <v>0</v>
      </c>
      <c r="U1150" s="69">
        <v>154987.18</v>
      </c>
      <c r="V1150" s="69">
        <v>22.072413840760898</v>
      </c>
      <c r="W1150" s="69">
        <v>998.65759743322201</v>
      </c>
    </row>
    <row r="1151" spans="2:23">
      <c r="B1151" s="67">
        <v>1149</v>
      </c>
      <c r="C1151" s="67" t="s">
        <v>1471</v>
      </c>
      <c r="D1151" s="67" t="s">
        <v>1615</v>
      </c>
      <c r="E1151" s="67">
        <v>0</v>
      </c>
      <c r="F1151" s="70">
        <v>0</v>
      </c>
      <c r="G1151" s="67">
        <v>74419</v>
      </c>
      <c r="H1151" s="70">
        <v>0.93501777839202904</v>
      </c>
      <c r="I1151" s="69">
        <v>0</v>
      </c>
      <c r="J1151" s="69">
        <v>0</v>
      </c>
      <c r="K1151" s="69">
        <v>0</v>
      </c>
      <c r="L1151" s="69">
        <v>0</v>
      </c>
      <c r="M1151" s="69">
        <v>0</v>
      </c>
      <c r="N1151" s="69">
        <v>0</v>
      </c>
      <c r="O1151" s="69">
        <v>0</v>
      </c>
      <c r="P1151" s="69">
        <v>0</v>
      </c>
      <c r="Q1151" s="69">
        <v>0</v>
      </c>
      <c r="R1151" s="69">
        <v>1072.4349999999999</v>
      </c>
      <c r="S1151" s="69">
        <v>4539.2299999999896</v>
      </c>
      <c r="T1151" s="69">
        <v>7559.8950000001096</v>
      </c>
      <c r="U1151" s="69">
        <v>194014.71</v>
      </c>
      <c r="V1151" s="69">
        <v>308.05180975235902</v>
      </c>
      <c r="W1151" s="69">
        <v>2380.4734835466702</v>
      </c>
    </row>
    <row r="1152" spans="2:23">
      <c r="B1152" s="67">
        <v>1150</v>
      </c>
      <c r="C1152" s="67" t="s">
        <v>1472</v>
      </c>
      <c r="D1152" s="67" t="s">
        <v>1615</v>
      </c>
      <c r="E1152" s="67">
        <v>0</v>
      </c>
      <c r="F1152" s="70">
        <v>0</v>
      </c>
      <c r="G1152" s="67">
        <v>74441</v>
      </c>
      <c r="H1152" s="70">
        <v>0.93529419155432103</v>
      </c>
      <c r="I1152" s="69">
        <v>0</v>
      </c>
      <c r="J1152" s="69">
        <v>0</v>
      </c>
      <c r="K1152" s="69">
        <v>0</v>
      </c>
      <c r="L1152" s="69">
        <v>0</v>
      </c>
      <c r="M1152" s="69">
        <v>0</v>
      </c>
      <c r="N1152" s="69">
        <v>0</v>
      </c>
      <c r="O1152" s="69">
        <v>0</v>
      </c>
      <c r="P1152" s="69">
        <v>0</v>
      </c>
      <c r="Q1152" s="69">
        <v>0</v>
      </c>
      <c r="R1152" s="69">
        <v>1051.4549999999999</v>
      </c>
      <c r="S1152" s="69">
        <v>4491.1459999999997</v>
      </c>
      <c r="T1152" s="69">
        <v>7451.8490000000302</v>
      </c>
      <c r="U1152" s="69">
        <v>194014.71</v>
      </c>
      <c r="V1152" s="69">
        <v>302.52251561106198</v>
      </c>
      <c r="W1152" s="69">
        <v>2347.9001978729798</v>
      </c>
    </row>
    <row r="1153" spans="2:23">
      <c r="B1153" s="67">
        <v>1151</v>
      </c>
      <c r="C1153" s="67" t="s">
        <v>1473</v>
      </c>
      <c r="D1153" s="67" t="s">
        <v>1615</v>
      </c>
      <c r="E1153" s="67">
        <v>0</v>
      </c>
      <c r="F1153" s="70">
        <v>0</v>
      </c>
      <c r="G1153" s="67">
        <v>74368</v>
      </c>
      <c r="H1153" s="70">
        <v>0.93437700242489696</v>
      </c>
      <c r="I1153" s="69">
        <v>0</v>
      </c>
      <c r="J1153" s="69">
        <v>0</v>
      </c>
      <c r="K1153" s="69">
        <v>0</v>
      </c>
      <c r="L1153" s="69">
        <v>0</v>
      </c>
      <c r="M1153" s="69">
        <v>0</v>
      </c>
      <c r="N1153" s="69">
        <v>0</v>
      </c>
      <c r="O1153" s="69">
        <v>0</v>
      </c>
      <c r="P1153" s="69">
        <v>0</v>
      </c>
      <c r="Q1153" s="69">
        <v>0</v>
      </c>
      <c r="R1153" s="69">
        <v>1114.56</v>
      </c>
      <c r="S1153" s="69">
        <v>4635.1419999999898</v>
      </c>
      <c r="T1153" s="69">
        <v>7860.1780000000099</v>
      </c>
      <c r="U1153" s="69">
        <v>194014.71</v>
      </c>
      <c r="V1153" s="69">
        <v>330.12422359312001</v>
      </c>
      <c r="W1153" s="69">
        <v>2659.1904522822601</v>
      </c>
    </row>
    <row r="1154" spans="2:23">
      <c r="B1154" s="67">
        <v>1152</v>
      </c>
      <c r="C1154" s="67" t="s">
        <v>1474</v>
      </c>
      <c r="D1154" s="67" t="s">
        <v>1615</v>
      </c>
      <c r="E1154" s="67">
        <v>0</v>
      </c>
      <c r="F1154" s="70">
        <v>0</v>
      </c>
      <c r="G1154" s="67">
        <v>74390</v>
      </c>
      <c r="H1154" s="70">
        <v>0.93465341558718995</v>
      </c>
      <c r="I1154" s="69">
        <v>0</v>
      </c>
      <c r="J1154" s="69">
        <v>0</v>
      </c>
      <c r="K1154" s="69">
        <v>0</v>
      </c>
      <c r="L1154" s="69">
        <v>0</v>
      </c>
      <c r="M1154" s="69">
        <v>0</v>
      </c>
      <c r="N1154" s="69">
        <v>0</v>
      </c>
      <c r="O1154" s="69">
        <v>0</v>
      </c>
      <c r="P1154" s="69">
        <v>0</v>
      </c>
      <c r="Q1154" s="69">
        <v>0</v>
      </c>
      <c r="R1154" s="69">
        <v>1096.595</v>
      </c>
      <c r="S1154" s="69">
        <v>4582.3999999999996</v>
      </c>
      <c r="T1154" s="69">
        <v>7725.0900000000502</v>
      </c>
      <c r="U1154" s="69">
        <v>194014.71</v>
      </c>
      <c r="V1154" s="69">
        <v>324.594929451822</v>
      </c>
      <c r="W1154" s="69">
        <v>2625.2637194630702</v>
      </c>
    </row>
    <row r="1155" spans="2:23">
      <c r="B1155" s="67">
        <v>1153</v>
      </c>
      <c r="C1155" s="67" t="s">
        <v>1475</v>
      </c>
      <c r="D1155" s="67" t="s">
        <v>1615</v>
      </c>
      <c r="E1155" s="67">
        <v>0</v>
      </c>
      <c r="F1155" s="70">
        <v>0</v>
      </c>
      <c r="G1155" s="67">
        <v>79429</v>
      </c>
      <c r="H1155" s="70">
        <v>0.99796459398675696</v>
      </c>
      <c r="I1155" s="69">
        <v>0</v>
      </c>
      <c r="J1155" s="69">
        <v>0</v>
      </c>
      <c r="K1155" s="69">
        <v>0</v>
      </c>
      <c r="L1155" s="69">
        <v>0</v>
      </c>
      <c r="M1155" s="69">
        <v>0</v>
      </c>
      <c r="N1155" s="69">
        <v>0</v>
      </c>
      <c r="O1155" s="69">
        <v>0</v>
      </c>
      <c r="P1155" s="69">
        <v>0</v>
      </c>
      <c r="Q1155" s="69">
        <v>0</v>
      </c>
      <c r="R1155" s="69">
        <v>0</v>
      </c>
      <c r="S1155" s="69">
        <v>0</v>
      </c>
      <c r="T1155" s="69">
        <v>0</v>
      </c>
      <c r="U1155" s="69">
        <v>149464.01</v>
      </c>
      <c r="V1155" s="69">
        <v>19.441200512620799</v>
      </c>
      <c r="W1155" s="69">
        <v>939.98758500915096</v>
      </c>
    </row>
    <row r="1156" spans="2:23">
      <c r="B1156" s="67">
        <v>1154</v>
      </c>
      <c r="C1156" s="67" t="s">
        <v>1476</v>
      </c>
      <c r="D1156" s="67" t="s">
        <v>1615</v>
      </c>
      <c r="E1156" s="67">
        <v>0</v>
      </c>
      <c r="F1156" s="70">
        <v>0</v>
      </c>
      <c r="G1156" s="67">
        <v>79429</v>
      </c>
      <c r="H1156" s="70">
        <v>0.99796459398675696</v>
      </c>
      <c r="I1156" s="69">
        <v>0</v>
      </c>
      <c r="J1156" s="69">
        <v>0</v>
      </c>
      <c r="K1156" s="69">
        <v>0</v>
      </c>
      <c r="L1156" s="69">
        <v>0</v>
      </c>
      <c r="M1156" s="69">
        <v>0</v>
      </c>
      <c r="N1156" s="69">
        <v>0</v>
      </c>
      <c r="O1156" s="69">
        <v>0</v>
      </c>
      <c r="P1156" s="69">
        <v>0</v>
      </c>
      <c r="Q1156" s="69">
        <v>0</v>
      </c>
      <c r="R1156" s="69">
        <v>0</v>
      </c>
      <c r="S1156" s="69">
        <v>0</v>
      </c>
      <c r="T1156" s="69">
        <v>0</v>
      </c>
      <c r="U1156" s="69">
        <v>149464.01</v>
      </c>
      <c r="V1156" s="69">
        <v>19.441200512620799</v>
      </c>
      <c r="W1156" s="69">
        <v>939.98758500915096</v>
      </c>
    </row>
    <row r="1157" spans="2:23">
      <c r="B1157" s="67">
        <v>1155</v>
      </c>
      <c r="C1157" s="67" t="s">
        <v>1477</v>
      </c>
      <c r="D1157" s="67" t="s">
        <v>1615</v>
      </c>
      <c r="E1157" s="67">
        <v>0</v>
      </c>
      <c r="F1157" s="70">
        <v>0</v>
      </c>
      <c r="G1157" s="67">
        <v>74202</v>
      </c>
      <c r="H1157" s="70">
        <v>0.93229133947305598</v>
      </c>
      <c r="I1157" s="69">
        <v>0</v>
      </c>
      <c r="J1157" s="69">
        <v>0</v>
      </c>
      <c r="K1157" s="69">
        <v>0</v>
      </c>
      <c r="L1157" s="69">
        <v>0</v>
      </c>
      <c r="M1157" s="69">
        <v>0</v>
      </c>
      <c r="N1157" s="69">
        <v>0</v>
      </c>
      <c r="O1157" s="69">
        <v>0</v>
      </c>
      <c r="P1157" s="69">
        <v>0</v>
      </c>
      <c r="Q1157" s="69">
        <v>0</v>
      </c>
      <c r="R1157" s="69">
        <v>832.64</v>
      </c>
      <c r="S1157" s="69">
        <v>4027.98</v>
      </c>
      <c r="T1157" s="69">
        <v>6999.7389999999996</v>
      </c>
      <c r="U1157" s="69">
        <v>194014.71</v>
      </c>
      <c r="V1157" s="69">
        <v>271.30270382329701</v>
      </c>
      <c r="W1157" s="69">
        <v>2148.5414175168098</v>
      </c>
    </row>
    <row r="1158" spans="2:23">
      <c r="B1158" s="67">
        <v>1156</v>
      </c>
      <c r="C1158" s="67" t="s">
        <v>1478</v>
      </c>
      <c r="D1158" s="67" t="s">
        <v>1615</v>
      </c>
      <c r="E1158" s="67">
        <v>0</v>
      </c>
      <c r="F1158" s="70">
        <v>0</v>
      </c>
      <c r="G1158" s="67">
        <v>74224</v>
      </c>
      <c r="H1158" s="70">
        <v>0.93256775263534797</v>
      </c>
      <c r="I1158" s="69">
        <v>0</v>
      </c>
      <c r="J1158" s="69">
        <v>0</v>
      </c>
      <c r="K1158" s="69">
        <v>0</v>
      </c>
      <c r="L1158" s="69">
        <v>0</v>
      </c>
      <c r="M1158" s="69">
        <v>0</v>
      </c>
      <c r="N1158" s="69">
        <v>0</v>
      </c>
      <c r="O1158" s="69">
        <v>0</v>
      </c>
      <c r="P1158" s="69">
        <v>0</v>
      </c>
      <c r="Q1158" s="69">
        <v>0</v>
      </c>
      <c r="R1158" s="69">
        <v>817.505</v>
      </c>
      <c r="S1158" s="69">
        <v>3980.9839999999999</v>
      </c>
      <c r="T1158" s="69">
        <v>6888.4180000000197</v>
      </c>
      <c r="U1158" s="69">
        <v>194014.71</v>
      </c>
      <c r="V1158" s="69">
        <v>265.64973740749599</v>
      </c>
      <c r="W1158" s="69">
        <v>2111.1042756062102</v>
      </c>
    </row>
    <row r="1159" spans="2:23">
      <c r="B1159" s="67">
        <v>1157</v>
      </c>
      <c r="C1159" s="67" t="s">
        <v>1479</v>
      </c>
      <c r="D1159" s="67" t="s">
        <v>1615</v>
      </c>
      <c r="E1159" s="67">
        <v>0</v>
      </c>
      <c r="F1159" s="70">
        <v>0</v>
      </c>
      <c r="G1159" s="67">
        <v>74151</v>
      </c>
      <c r="H1159" s="70">
        <v>0.93165056350592401</v>
      </c>
      <c r="I1159" s="69">
        <v>0</v>
      </c>
      <c r="J1159" s="69">
        <v>0</v>
      </c>
      <c r="K1159" s="69">
        <v>0</v>
      </c>
      <c r="L1159" s="69">
        <v>0</v>
      </c>
      <c r="M1159" s="69">
        <v>0</v>
      </c>
      <c r="N1159" s="69">
        <v>0</v>
      </c>
      <c r="O1159" s="69">
        <v>0</v>
      </c>
      <c r="P1159" s="69">
        <v>0</v>
      </c>
      <c r="Q1159" s="69">
        <v>0</v>
      </c>
      <c r="R1159" s="69">
        <v>856.53</v>
      </c>
      <c r="S1159" s="69">
        <v>4115.97</v>
      </c>
      <c r="T1159" s="69">
        <v>7168.8500000000504</v>
      </c>
      <c r="U1159" s="69">
        <v>194014.71</v>
      </c>
      <c r="V1159" s="69">
        <v>290.74390433591702</v>
      </c>
      <c r="W1159" s="69">
        <v>2417.8250800402898</v>
      </c>
    </row>
    <row r="1160" spans="2:23">
      <c r="B1160" s="67">
        <v>1158</v>
      </c>
      <c r="C1160" s="67" t="s">
        <v>1480</v>
      </c>
      <c r="D1160" s="67" t="s">
        <v>1615</v>
      </c>
      <c r="E1160" s="67">
        <v>0</v>
      </c>
      <c r="F1160" s="70">
        <v>0</v>
      </c>
      <c r="G1160" s="67">
        <v>74173</v>
      </c>
      <c r="H1160" s="70">
        <v>0.931926976668216</v>
      </c>
      <c r="I1160" s="69">
        <v>0</v>
      </c>
      <c r="J1160" s="69">
        <v>0</v>
      </c>
      <c r="K1160" s="69">
        <v>0</v>
      </c>
      <c r="L1160" s="69">
        <v>0</v>
      </c>
      <c r="M1160" s="69">
        <v>0</v>
      </c>
      <c r="N1160" s="69">
        <v>0</v>
      </c>
      <c r="O1160" s="69">
        <v>0</v>
      </c>
      <c r="P1160" s="69">
        <v>0</v>
      </c>
      <c r="Q1160" s="69">
        <v>0</v>
      </c>
      <c r="R1160" s="69">
        <v>847.55</v>
      </c>
      <c r="S1160" s="69">
        <v>4070.95</v>
      </c>
      <c r="T1160" s="69">
        <v>7048.6550000000097</v>
      </c>
      <c r="U1160" s="69">
        <v>194014.71</v>
      </c>
      <c r="V1160" s="69">
        <v>285.09093792011703</v>
      </c>
      <c r="W1160" s="69">
        <v>2379.6316109088202</v>
      </c>
    </row>
    <row r="1161" spans="2:23">
      <c r="B1161" s="67">
        <v>1159</v>
      </c>
      <c r="C1161" s="67" t="s">
        <v>1481</v>
      </c>
      <c r="D1161" s="67" t="s">
        <v>1615</v>
      </c>
      <c r="E1161" s="67">
        <v>0</v>
      </c>
      <c r="F1161" s="70">
        <v>0</v>
      </c>
      <c r="G1161" s="67">
        <v>77732</v>
      </c>
      <c r="H1161" s="70">
        <v>0.97664308778630704</v>
      </c>
      <c r="I1161" s="69">
        <v>0</v>
      </c>
      <c r="J1161" s="69">
        <v>0</v>
      </c>
      <c r="K1161" s="69">
        <v>0</v>
      </c>
      <c r="L1161" s="69">
        <v>0</v>
      </c>
      <c r="M1161" s="69">
        <v>0</v>
      </c>
      <c r="N1161" s="69">
        <v>0</v>
      </c>
      <c r="O1161" s="69">
        <v>0</v>
      </c>
      <c r="P1161" s="69">
        <v>0</v>
      </c>
      <c r="Q1161" s="69">
        <v>0</v>
      </c>
      <c r="R1161" s="69">
        <v>0</v>
      </c>
      <c r="S1161" s="69">
        <v>153.11399999999901</v>
      </c>
      <c r="T1161" s="69">
        <v>1100.8489999999999</v>
      </c>
      <c r="U1161" s="69">
        <v>51490.13</v>
      </c>
      <c r="V1161" s="69">
        <v>47.842288575341399</v>
      </c>
      <c r="W1161" s="69">
        <v>650.34117023314695</v>
      </c>
    </row>
    <row r="1162" spans="2:23">
      <c r="B1162" s="67">
        <v>1160</v>
      </c>
      <c r="C1162" s="67" t="s">
        <v>1482</v>
      </c>
      <c r="D1162" s="67" t="s">
        <v>1615</v>
      </c>
      <c r="E1162" s="67">
        <v>0</v>
      </c>
      <c r="F1162" s="70">
        <v>0</v>
      </c>
      <c r="G1162" s="67">
        <v>77732</v>
      </c>
      <c r="H1162" s="70">
        <v>0.97664308778630704</v>
      </c>
      <c r="I1162" s="69">
        <v>0</v>
      </c>
      <c r="J1162" s="69">
        <v>0</v>
      </c>
      <c r="K1162" s="69">
        <v>0</v>
      </c>
      <c r="L1162" s="69">
        <v>0</v>
      </c>
      <c r="M1162" s="69">
        <v>0</v>
      </c>
      <c r="N1162" s="69">
        <v>0</v>
      </c>
      <c r="O1162" s="69">
        <v>0</v>
      </c>
      <c r="P1162" s="69">
        <v>0</v>
      </c>
      <c r="Q1162" s="69">
        <v>0</v>
      </c>
      <c r="R1162" s="69">
        <v>0</v>
      </c>
      <c r="S1162" s="69">
        <v>153.11399999999901</v>
      </c>
      <c r="T1162" s="69">
        <v>1100.8489999999999</v>
      </c>
      <c r="U1162" s="69">
        <v>51490.13</v>
      </c>
      <c r="V1162" s="69">
        <v>47.842288575341399</v>
      </c>
      <c r="W1162" s="69">
        <v>650.34117023314695</v>
      </c>
    </row>
    <row r="1163" spans="2:23">
      <c r="B1163" s="67">
        <v>1161</v>
      </c>
      <c r="C1163" s="67" t="s">
        <v>1483</v>
      </c>
      <c r="D1163" s="67" t="s">
        <v>1615</v>
      </c>
      <c r="E1163" s="67">
        <v>0</v>
      </c>
      <c r="F1163" s="70">
        <v>0</v>
      </c>
      <c r="G1163" s="67">
        <v>72065</v>
      </c>
      <c r="H1163" s="70">
        <v>0.90544157002676195</v>
      </c>
      <c r="I1163" s="69">
        <v>0</v>
      </c>
      <c r="J1163" s="69">
        <v>0</v>
      </c>
      <c r="K1163" s="69">
        <v>0</v>
      </c>
      <c r="L1163" s="69">
        <v>0</v>
      </c>
      <c r="M1163" s="69">
        <v>0</v>
      </c>
      <c r="N1163" s="69">
        <v>0</v>
      </c>
      <c r="O1163" s="69">
        <v>0</v>
      </c>
      <c r="P1163" s="69">
        <v>0</v>
      </c>
      <c r="Q1163" s="69">
        <v>0</v>
      </c>
      <c r="R1163" s="69">
        <v>2148.31</v>
      </c>
      <c r="S1163" s="69">
        <v>6804.7139999999699</v>
      </c>
      <c r="T1163" s="69">
        <v>12308.614</v>
      </c>
      <c r="U1163" s="69">
        <v>906594.43</v>
      </c>
      <c r="V1163" s="69">
        <v>523.01432209671896</v>
      </c>
      <c r="W1163" s="69">
        <v>4866.8498583693099</v>
      </c>
    </row>
    <row r="1164" spans="2:23">
      <c r="B1164" s="67">
        <v>1162</v>
      </c>
      <c r="C1164" s="67" t="s">
        <v>1484</v>
      </c>
      <c r="D1164" s="67" t="s">
        <v>1615</v>
      </c>
      <c r="E1164" s="67">
        <v>0</v>
      </c>
      <c r="F1164" s="70">
        <v>0</v>
      </c>
      <c r="G1164" s="67">
        <v>72086</v>
      </c>
      <c r="H1164" s="70">
        <v>0.90570541895440404</v>
      </c>
      <c r="I1164" s="69">
        <v>0</v>
      </c>
      <c r="J1164" s="69">
        <v>0</v>
      </c>
      <c r="K1164" s="69">
        <v>0</v>
      </c>
      <c r="L1164" s="69">
        <v>0</v>
      </c>
      <c r="M1164" s="69">
        <v>0</v>
      </c>
      <c r="N1164" s="69">
        <v>0</v>
      </c>
      <c r="O1164" s="69">
        <v>0</v>
      </c>
      <c r="P1164" s="69">
        <v>0</v>
      </c>
      <c r="Q1164" s="69">
        <v>0</v>
      </c>
      <c r="R1164" s="69">
        <v>2143.33</v>
      </c>
      <c r="S1164" s="69">
        <v>6781.7419999999902</v>
      </c>
      <c r="T1164" s="69">
        <v>12297.576000000099</v>
      </c>
      <c r="U1164" s="69">
        <v>906594.43</v>
      </c>
      <c r="V1164" s="69">
        <v>522.30490419771104</v>
      </c>
      <c r="W1164" s="69">
        <v>4866.1636411794998</v>
      </c>
    </row>
    <row r="1165" spans="2:23">
      <c r="B1165" s="67">
        <v>1163</v>
      </c>
      <c r="C1165" s="67" t="s">
        <v>1485</v>
      </c>
      <c r="D1165" s="67" t="s">
        <v>1615</v>
      </c>
      <c r="E1165" s="67">
        <v>0</v>
      </c>
      <c r="F1165" s="70">
        <v>0</v>
      </c>
      <c r="G1165" s="67">
        <v>71090</v>
      </c>
      <c r="H1165" s="70">
        <v>0.89319144124335703</v>
      </c>
      <c r="I1165" s="69">
        <v>0</v>
      </c>
      <c r="J1165" s="69">
        <v>0</v>
      </c>
      <c r="K1165" s="69">
        <v>0</v>
      </c>
      <c r="L1165" s="69">
        <v>0</v>
      </c>
      <c r="M1165" s="69">
        <v>0</v>
      </c>
      <c r="N1165" s="69">
        <v>0</v>
      </c>
      <c r="O1165" s="69">
        <v>0</v>
      </c>
      <c r="P1165" s="69">
        <v>0</v>
      </c>
      <c r="Q1165" s="69">
        <v>124.95</v>
      </c>
      <c r="R1165" s="69">
        <v>2516.4749999999999</v>
      </c>
      <c r="S1165" s="69">
        <v>7394.48199999999</v>
      </c>
      <c r="T1165" s="69">
        <v>12988.629000000001</v>
      </c>
      <c r="U1165" s="69">
        <v>906594.43</v>
      </c>
      <c r="V1165" s="69">
        <v>570.85661067206104</v>
      </c>
      <c r="W1165" s="69">
        <v>4984.4121982830202</v>
      </c>
    </row>
    <row r="1166" spans="2:23">
      <c r="B1166" s="67">
        <v>1164</v>
      </c>
      <c r="C1166" s="67" t="s">
        <v>1486</v>
      </c>
      <c r="D1166" s="67" t="s">
        <v>1615</v>
      </c>
      <c r="E1166" s="67">
        <v>0</v>
      </c>
      <c r="F1166" s="70">
        <v>0</v>
      </c>
      <c r="G1166" s="67">
        <v>71110</v>
      </c>
      <c r="H1166" s="70">
        <v>0.89344272593634999</v>
      </c>
      <c r="I1166" s="69">
        <v>0</v>
      </c>
      <c r="J1166" s="69">
        <v>0</v>
      </c>
      <c r="K1166" s="69">
        <v>0</v>
      </c>
      <c r="L1166" s="69">
        <v>0</v>
      </c>
      <c r="M1166" s="69">
        <v>0</v>
      </c>
      <c r="N1166" s="69">
        <v>0</v>
      </c>
      <c r="O1166" s="69">
        <v>0</v>
      </c>
      <c r="P1166" s="69">
        <v>0</v>
      </c>
      <c r="Q1166" s="69">
        <v>120.2</v>
      </c>
      <c r="R1166" s="69">
        <v>2508.0700000000002</v>
      </c>
      <c r="S1166" s="69">
        <v>7376.2359999999499</v>
      </c>
      <c r="T1166" s="69">
        <v>12988.629000000001</v>
      </c>
      <c r="U1166" s="69">
        <v>906594.43</v>
      </c>
      <c r="V1166" s="69">
        <v>570.14719277305198</v>
      </c>
      <c r="W1166" s="69">
        <v>4983.74808678309</v>
      </c>
    </row>
    <row r="1167" spans="2:23">
      <c r="B1167" s="67">
        <v>1165</v>
      </c>
      <c r="C1167" s="67" t="s">
        <v>1487</v>
      </c>
      <c r="D1167" s="67" t="s">
        <v>1615</v>
      </c>
      <c r="E1167" s="67">
        <v>0</v>
      </c>
      <c r="F1167" s="70">
        <v>0</v>
      </c>
      <c r="G1167" s="67">
        <v>77020</v>
      </c>
      <c r="H1167" s="70">
        <v>0.96769735271575896</v>
      </c>
      <c r="I1167" s="69">
        <v>0</v>
      </c>
      <c r="J1167" s="69">
        <v>0</v>
      </c>
      <c r="K1167" s="69">
        <v>0</v>
      </c>
      <c r="L1167" s="69">
        <v>0</v>
      </c>
      <c r="M1167" s="69">
        <v>0</v>
      </c>
      <c r="N1167" s="69">
        <v>0</v>
      </c>
      <c r="O1167" s="69">
        <v>0</v>
      </c>
      <c r="P1167" s="69">
        <v>0</v>
      </c>
      <c r="Q1167" s="69">
        <v>0</v>
      </c>
      <c r="R1167" s="69">
        <v>0</v>
      </c>
      <c r="S1167" s="69">
        <v>311.40599999999802</v>
      </c>
      <c r="T1167" s="69">
        <v>1119.1590000000101</v>
      </c>
      <c r="U1167" s="69">
        <v>41504.42</v>
      </c>
      <c r="V1167" s="69">
        <v>47.240773956854397</v>
      </c>
      <c r="W1167" s="69">
        <v>588.97725406799304</v>
      </c>
    </row>
    <row r="1168" spans="2:23">
      <c r="B1168" s="67">
        <v>1166</v>
      </c>
      <c r="C1168" s="67" t="s">
        <v>1488</v>
      </c>
      <c r="D1168" s="67" t="s">
        <v>1615</v>
      </c>
      <c r="E1168" s="67">
        <v>0</v>
      </c>
      <c r="F1168" s="70">
        <v>0</v>
      </c>
      <c r="G1168" s="67">
        <v>77020</v>
      </c>
      <c r="H1168" s="70">
        <v>0.96769735271575896</v>
      </c>
      <c r="I1168" s="69">
        <v>0</v>
      </c>
      <c r="J1168" s="69">
        <v>0</v>
      </c>
      <c r="K1168" s="69">
        <v>0</v>
      </c>
      <c r="L1168" s="69">
        <v>0</v>
      </c>
      <c r="M1168" s="69">
        <v>0</v>
      </c>
      <c r="N1168" s="69">
        <v>0</v>
      </c>
      <c r="O1168" s="69">
        <v>0</v>
      </c>
      <c r="P1168" s="69">
        <v>0</v>
      </c>
      <c r="Q1168" s="69">
        <v>0</v>
      </c>
      <c r="R1168" s="69">
        <v>0</v>
      </c>
      <c r="S1168" s="69">
        <v>311.40599999999802</v>
      </c>
      <c r="T1168" s="69">
        <v>1119.1590000000101</v>
      </c>
      <c r="U1168" s="69">
        <v>41504.42</v>
      </c>
      <c r="V1168" s="69">
        <v>47.240773956854397</v>
      </c>
      <c r="W1168" s="69">
        <v>588.97725406799304</v>
      </c>
    </row>
    <row r="1169" spans="2:23">
      <c r="B1169" s="67">
        <v>1167</v>
      </c>
      <c r="C1169" s="67" t="s">
        <v>1489</v>
      </c>
      <c r="D1169" s="67" t="s">
        <v>1615</v>
      </c>
      <c r="E1169" s="67">
        <v>0</v>
      </c>
      <c r="F1169" s="70">
        <v>0</v>
      </c>
      <c r="G1169" s="67">
        <v>70429</v>
      </c>
      <c r="H1169" s="70">
        <v>0.88488648213994003</v>
      </c>
      <c r="I1169" s="69">
        <v>0</v>
      </c>
      <c r="J1169" s="69">
        <v>0</v>
      </c>
      <c r="K1169" s="69">
        <v>0</v>
      </c>
      <c r="L1169" s="69">
        <v>0</v>
      </c>
      <c r="M1169" s="69">
        <v>0</v>
      </c>
      <c r="N1169" s="69">
        <v>0</v>
      </c>
      <c r="O1169" s="69">
        <v>0</v>
      </c>
      <c r="P1169" s="69">
        <v>0</v>
      </c>
      <c r="Q1169" s="69">
        <v>191.39</v>
      </c>
      <c r="R1169" s="69">
        <v>2174.4549999999999</v>
      </c>
      <c r="S1169" s="69">
        <v>6400.9219999999996</v>
      </c>
      <c r="T1169" s="69">
        <v>11234.380000000099</v>
      </c>
      <c r="U1169" s="69">
        <v>453297.21</v>
      </c>
      <c r="V1169" s="69">
        <v>493.17925029211801</v>
      </c>
      <c r="W1169" s="69">
        <v>3724.87567737981</v>
      </c>
    </row>
    <row r="1170" spans="2:23">
      <c r="B1170" s="67">
        <v>1168</v>
      </c>
      <c r="C1170" s="67" t="s">
        <v>1490</v>
      </c>
      <c r="D1170" s="67" t="s">
        <v>1615</v>
      </c>
      <c r="E1170" s="67">
        <v>0</v>
      </c>
      <c r="F1170" s="70">
        <v>0</v>
      </c>
      <c r="G1170" s="67">
        <v>70450</v>
      </c>
      <c r="H1170" s="70">
        <v>0.88515033106758301</v>
      </c>
      <c r="I1170" s="69">
        <v>0</v>
      </c>
      <c r="J1170" s="69">
        <v>0</v>
      </c>
      <c r="K1170" s="69">
        <v>0</v>
      </c>
      <c r="L1170" s="69">
        <v>0</v>
      </c>
      <c r="M1170" s="69">
        <v>0</v>
      </c>
      <c r="N1170" s="69">
        <v>0</v>
      </c>
      <c r="O1170" s="69">
        <v>0</v>
      </c>
      <c r="P1170" s="69">
        <v>0</v>
      </c>
      <c r="Q1170" s="69">
        <v>188.31</v>
      </c>
      <c r="R1170" s="69">
        <v>2168.1750000000002</v>
      </c>
      <c r="S1170" s="69">
        <v>6384.5239999999803</v>
      </c>
      <c r="T1170" s="69">
        <v>11211.174999999999</v>
      </c>
      <c r="U1170" s="69">
        <v>453297.21</v>
      </c>
      <c r="V1170" s="69">
        <v>492.37138935306803</v>
      </c>
      <c r="W1170" s="69">
        <v>3723.9314362669102</v>
      </c>
    </row>
    <row r="1171" spans="2:23">
      <c r="B1171" s="67">
        <v>1169</v>
      </c>
      <c r="C1171" s="67" t="s">
        <v>1491</v>
      </c>
      <c r="D1171" s="67" t="s">
        <v>1615</v>
      </c>
      <c r="E1171" s="67">
        <v>0</v>
      </c>
      <c r="F1171" s="70">
        <v>0</v>
      </c>
      <c r="G1171" s="67">
        <v>69196</v>
      </c>
      <c r="H1171" s="70">
        <v>0.869394780816927</v>
      </c>
      <c r="I1171" s="69">
        <v>0</v>
      </c>
      <c r="J1171" s="69">
        <v>0</v>
      </c>
      <c r="K1171" s="69">
        <v>0</v>
      </c>
      <c r="L1171" s="69">
        <v>0</v>
      </c>
      <c r="M1171" s="69">
        <v>0</v>
      </c>
      <c r="N1171" s="69">
        <v>0</v>
      </c>
      <c r="O1171" s="69">
        <v>0</v>
      </c>
      <c r="P1171" s="69">
        <v>0</v>
      </c>
      <c r="Q1171" s="69">
        <v>368.36</v>
      </c>
      <c r="R1171" s="69">
        <v>2498.9650000000001</v>
      </c>
      <c r="S1171" s="69">
        <v>6935.9519999999902</v>
      </c>
      <c r="T1171" s="69">
        <v>12107.807000000001</v>
      </c>
      <c r="U1171" s="69">
        <v>453297.21</v>
      </c>
      <c r="V1171" s="69">
        <v>540.42002424897305</v>
      </c>
      <c r="W1171" s="69">
        <v>3877.4804351840999</v>
      </c>
    </row>
    <row r="1172" spans="2:23">
      <c r="B1172" s="67">
        <v>1170</v>
      </c>
      <c r="C1172" s="67" t="s">
        <v>1492</v>
      </c>
      <c r="D1172" s="67" t="s">
        <v>1615</v>
      </c>
      <c r="E1172" s="67">
        <v>0</v>
      </c>
      <c r="F1172" s="70">
        <v>0</v>
      </c>
      <c r="G1172" s="67">
        <v>69216</v>
      </c>
      <c r="H1172" s="70">
        <v>0.86964606550991896</v>
      </c>
      <c r="I1172" s="69">
        <v>0</v>
      </c>
      <c r="J1172" s="69">
        <v>0</v>
      </c>
      <c r="K1172" s="69">
        <v>0</v>
      </c>
      <c r="L1172" s="69">
        <v>0</v>
      </c>
      <c r="M1172" s="69">
        <v>0</v>
      </c>
      <c r="N1172" s="69">
        <v>0</v>
      </c>
      <c r="O1172" s="69">
        <v>0</v>
      </c>
      <c r="P1172" s="69">
        <v>0</v>
      </c>
      <c r="Q1172" s="69">
        <v>365.38</v>
      </c>
      <c r="R1172" s="69">
        <v>2487.0650000000001</v>
      </c>
      <c r="S1172" s="69">
        <v>6909.3639999999896</v>
      </c>
      <c r="T1172" s="69">
        <v>12057.4890000001</v>
      </c>
      <c r="U1172" s="69">
        <v>453297.21</v>
      </c>
      <c r="V1172" s="69">
        <v>539.61216330992204</v>
      </c>
      <c r="W1172" s="69">
        <v>3876.5820886924998</v>
      </c>
    </row>
    <row r="1173" spans="2:23">
      <c r="B1173" s="67">
        <v>1171</v>
      </c>
      <c r="C1173" s="67" t="s">
        <v>1493</v>
      </c>
      <c r="D1173" s="67" t="s">
        <v>1615</v>
      </c>
      <c r="E1173" s="67">
        <v>0</v>
      </c>
      <c r="F1173" s="70">
        <v>0</v>
      </c>
      <c r="G1173" s="67">
        <v>75904</v>
      </c>
      <c r="H1173" s="70">
        <v>0.95367566684675398</v>
      </c>
      <c r="I1173" s="69">
        <v>0</v>
      </c>
      <c r="J1173" s="69">
        <v>0</v>
      </c>
      <c r="K1173" s="69">
        <v>0</v>
      </c>
      <c r="L1173" s="69">
        <v>0</v>
      </c>
      <c r="M1173" s="69">
        <v>0</v>
      </c>
      <c r="N1173" s="69">
        <v>0</v>
      </c>
      <c r="O1173" s="69">
        <v>0</v>
      </c>
      <c r="P1173" s="69">
        <v>0</v>
      </c>
      <c r="Q1173" s="69">
        <v>0</v>
      </c>
      <c r="R1173" s="69">
        <v>0</v>
      </c>
      <c r="S1173" s="69">
        <v>396.70199999999602</v>
      </c>
      <c r="T1173" s="69">
        <v>1206.335</v>
      </c>
      <c r="U1173" s="69">
        <v>32477.94</v>
      </c>
      <c r="V1173" s="69">
        <v>45.361829980776697</v>
      </c>
      <c r="W1173" s="69">
        <v>467.67438296930601</v>
      </c>
    </row>
    <row r="1174" spans="2:23">
      <c r="B1174" s="67">
        <v>1172</v>
      </c>
      <c r="C1174" s="67" t="s">
        <v>1494</v>
      </c>
      <c r="D1174" s="67" t="s">
        <v>1615</v>
      </c>
      <c r="E1174" s="67">
        <v>0</v>
      </c>
      <c r="F1174" s="70">
        <v>0</v>
      </c>
      <c r="G1174" s="67">
        <v>75904</v>
      </c>
      <c r="H1174" s="70">
        <v>0.95367566684675398</v>
      </c>
      <c r="I1174" s="69">
        <v>0</v>
      </c>
      <c r="J1174" s="69">
        <v>0</v>
      </c>
      <c r="K1174" s="69">
        <v>0</v>
      </c>
      <c r="L1174" s="69">
        <v>0</v>
      </c>
      <c r="M1174" s="69">
        <v>0</v>
      </c>
      <c r="N1174" s="69">
        <v>0</v>
      </c>
      <c r="O1174" s="69">
        <v>0</v>
      </c>
      <c r="P1174" s="69">
        <v>0</v>
      </c>
      <c r="Q1174" s="69">
        <v>0</v>
      </c>
      <c r="R1174" s="69">
        <v>0</v>
      </c>
      <c r="S1174" s="69">
        <v>396.70199999999602</v>
      </c>
      <c r="T1174" s="69">
        <v>1206.335</v>
      </c>
      <c r="U1174" s="69">
        <v>32477.94</v>
      </c>
      <c r="V1174" s="69">
        <v>45.361829980776697</v>
      </c>
      <c r="W1174" s="69">
        <v>467.67438296930601</v>
      </c>
    </row>
    <row r="1175" spans="2:23">
      <c r="B1175" s="67">
        <v>1173</v>
      </c>
      <c r="C1175" s="67" t="s">
        <v>1495</v>
      </c>
      <c r="D1175" s="67" t="s">
        <v>1615</v>
      </c>
      <c r="E1175" s="67">
        <v>0</v>
      </c>
      <c r="F1175" s="70">
        <v>0</v>
      </c>
      <c r="G1175" s="67">
        <v>67926</v>
      </c>
      <c r="H1175" s="70">
        <v>0.85343820281187599</v>
      </c>
      <c r="I1175" s="69">
        <v>0</v>
      </c>
      <c r="J1175" s="69">
        <v>0</v>
      </c>
      <c r="K1175" s="69">
        <v>0</v>
      </c>
      <c r="L1175" s="69">
        <v>0</v>
      </c>
      <c r="M1175" s="69">
        <v>0</v>
      </c>
      <c r="N1175" s="69">
        <v>0</v>
      </c>
      <c r="O1175" s="69">
        <v>0</v>
      </c>
      <c r="P1175" s="69">
        <v>0</v>
      </c>
      <c r="Q1175" s="69">
        <v>432.43</v>
      </c>
      <c r="R1175" s="69">
        <v>2089.9850000000001</v>
      </c>
      <c r="S1175" s="69">
        <v>5846.9739999999902</v>
      </c>
      <c r="T1175" s="69">
        <v>9831.9020000000692</v>
      </c>
      <c r="U1175" s="69">
        <v>226648.61</v>
      </c>
      <c r="V1175" s="69">
        <v>450.36445527760702</v>
      </c>
      <c r="W1175" s="69">
        <v>2923.6153021927498</v>
      </c>
    </row>
    <row r="1176" spans="2:23">
      <c r="B1176" s="67">
        <v>1174</v>
      </c>
      <c r="C1176" s="67" t="s">
        <v>1496</v>
      </c>
      <c r="D1176" s="67" t="s">
        <v>1615</v>
      </c>
      <c r="E1176" s="67">
        <v>0</v>
      </c>
      <c r="F1176" s="70">
        <v>0</v>
      </c>
      <c r="G1176" s="67">
        <v>67948</v>
      </c>
      <c r="H1176" s="70">
        <v>0.85371461597416798</v>
      </c>
      <c r="I1176" s="69">
        <v>0</v>
      </c>
      <c r="J1176" s="69">
        <v>0</v>
      </c>
      <c r="K1176" s="69">
        <v>0</v>
      </c>
      <c r="L1176" s="69">
        <v>0</v>
      </c>
      <c r="M1176" s="69">
        <v>0</v>
      </c>
      <c r="N1176" s="69">
        <v>0</v>
      </c>
      <c r="O1176" s="69">
        <v>0</v>
      </c>
      <c r="P1176" s="69">
        <v>0</v>
      </c>
      <c r="Q1176" s="69">
        <v>428.08</v>
      </c>
      <c r="R1176" s="69">
        <v>2081.105</v>
      </c>
      <c r="S1176" s="69">
        <v>5842.5780000000004</v>
      </c>
      <c r="T1176" s="69">
        <v>9827.6389999999992</v>
      </c>
      <c r="U1176" s="69">
        <v>226648.61</v>
      </c>
      <c r="V1176" s="69">
        <v>449.27758063097599</v>
      </c>
      <c r="W1176" s="69">
        <v>2921.88991441898</v>
      </c>
    </row>
    <row r="1177" spans="2:23">
      <c r="B1177" s="67">
        <v>1175</v>
      </c>
      <c r="C1177" s="67" t="s">
        <v>1497</v>
      </c>
      <c r="D1177" s="67" t="s">
        <v>1615</v>
      </c>
      <c r="E1177" s="67">
        <v>0</v>
      </c>
      <c r="F1177" s="70">
        <v>0</v>
      </c>
      <c r="G1177" s="67">
        <v>66336</v>
      </c>
      <c r="H1177" s="70">
        <v>0.83346106971893796</v>
      </c>
      <c r="I1177" s="69">
        <v>0</v>
      </c>
      <c r="J1177" s="69">
        <v>0</v>
      </c>
      <c r="K1177" s="69">
        <v>0</v>
      </c>
      <c r="L1177" s="69">
        <v>0</v>
      </c>
      <c r="M1177" s="69">
        <v>0</v>
      </c>
      <c r="N1177" s="69">
        <v>0</v>
      </c>
      <c r="O1177" s="69">
        <v>0</v>
      </c>
      <c r="P1177" s="69">
        <v>0</v>
      </c>
      <c r="Q1177" s="69">
        <v>581.82000000000005</v>
      </c>
      <c r="R1177" s="69">
        <v>2402.1750000000002</v>
      </c>
      <c r="S1177" s="69">
        <v>6464.1539999999904</v>
      </c>
      <c r="T1177" s="69">
        <v>10498.406000000001</v>
      </c>
      <c r="U1177" s="69">
        <v>226648.61</v>
      </c>
      <c r="V1177" s="69">
        <v>495.72628525838297</v>
      </c>
      <c r="W1177" s="69">
        <v>3061.2475906964901</v>
      </c>
    </row>
    <row r="1178" spans="2:23">
      <c r="B1178" s="67">
        <v>1176</v>
      </c>
      <c r="C1178" s="67" t="s">
        <v>1498</v>
      </c>
      <c r="D1178" s="67" t="s">
        <v>1615</v>
      </c>
      <c r="E1178" s="67">
        <v>0</v>
      </c>
      <c r="F1178" s="70">
        <v>0</v>
      </c>
      <c r="G1178" s="67">
        <v>66357</v>
      </c>
      <c r="H1178" s="70">
        <v>0.83372491864658105</v>
      </c>
      <c r="I1178" s="69">
        <v>0</v>
      </c>
      <c r="J1178" s="69">
        <v>0</v>
      </c>
      <c r="K1178" s="69">
        <v>0</v>
      </c>
      <c r="L1178" s="69">
        <v>0</v>
      </c>
      <c r="M1178" s="69">
        <v>0</v>
      </c>
      <c r="N1178" s="69">
        <v>0</v>
      </c>
      <c r="O1178" s="69">
        <v>0</v>
      </c>
      <c r="P1178" s="69">
        <v>0</v>
      </c>
      <c r="Q1178" s="69">
        <v>579.63</v>
      </c>
      <c r="R1178" s="69">
        <v>2394.0149999999999</v>
      </c>
      <c r="S1178" s="69">
        <v>6448.5739999999996</v>
      </c>
      <c r="T1178" s="69">
        <v>10489.501</v>
      </c>
      <c r="U1178" s="69">
        <v>226648.61</v>
      </c>
      <c r="V1178" s="69">
        <v>494.63941061175302</v>
      </c>
      <c r="W1178" s="69">
        <v>3059.6116012564798</v>
      </c>
    </row>
    <row r="1179" spans="2:23">
      <c r="B1179" s="67">
        <v>1177</v>
      </c>
      <c r="C1179" s="67" t="s">
        <v>1499</v>
      </c>
      <c r="D1179" s="67" t="s">
        <v>1615</v>
      </c>
      <c r="E1179" s="67">
        <v>0</v>
      </c>
      <c r="F1179" s="70">
        <v>0</v>
      </c>
      <c r="G1179" s="67">
        <v>74014</v>
      </c>
      <c r="H1179" s="70">
        <v>0.92992926335892201</v>
      </c>
      <c r="I1179" s="69">
        <v>0</v>
      </c>
      <c r="J1179" s="69">
        <v>0</v>
      </c>
      <c r="K1179" s="69">
        <v>0</v>
      </c>
      <c r="L1179" s="69">
        <v>0</v>
      </c>
      <c r="M1179" s="69">
        <v>0</v>
      </c>
      <c r="N1179" s="69">
        <v>0</v>
      </c>
      <c r="O1179" s="69">
        <v>0</v>
      </c>
      <c r="P1179" s="69">
        <v>0</v>
      </c>
      <c r="Q1179" s="69">
        <v>0</v>
      </c>
      <c r="R1179" s="69">
        <v>62.22</v>
      </c>
      <c r="S1179" s="69">
        <v>420.69600000000003</v>
      </c>
      <c r="T1179" s="69">
        <v>1088.828</v>
      </c>
      <c r="U1179" s="69">
        <v>24554.16</v>
      </c>
      <c r="V1179" s="69">
        <v>39.621864155494997</v>
      </c>
      <c r="W1179" s="69">
        <v>341.39850289103799</v>
      </c>
    </row>
    <row r="1180" spans="2:23">
      <c r="B1180" s="67">
        <v>1178</v>
      </c>
      <c r="C1180" s="67" t="s">
        <v>1500</v>
      </c>
      <c r="D1180" s="67" t="s">
        <v>1615</v>
      </c>
      <c r="E1180" s="67">
        <v>0</v>
      </c>
      <c r="F1180" s="70">
        <v>0</v>
      </c>
      <c r="G1180" s="67">
        <v>74014</v>
      </c>
      <c r="H1180" s="70">
        <v>0.92992926335892201</v>
      </c>
      <c r="I1180" s="69">
        <v>0</v>
      </c>
      <c r="J1180" s="69">
        <v>0</v>
      </c>
      <c r="K1180" s="69">
        <v>0</v>
      </c>
      <c r="L1180" s="69">
        <v>0</v>
      </c>
      <c r="M1180" s="69">
        <v>0</v>
      </c>
      <c r="N1180" s="69">
        <v>0</v>
      </c>
      <c r="O1180" s="69">
        <v>0</v>
      </c>
      <c r="P1180" s="69">
        <v>0</v>
      </c>
      <c r="Q1180" s="69">
        <v>0</v>
      </c>
      <c r="R1180" s="69">
        <v>62.22</v>
      </c>
      <c r="S1180" s="69">
        <v>420.69600000000003</v>
      </c>
      <c r="T1180" s="69">
        <v>1088.828</v>
      </c>
      <c r="U1180" s="69">
        <v>24554.16</v>
      </c>
      <c r="V1180" s="69">
        <v>39.621864155494997</v>
      </c>
      <c r="W1180" s="69">
        <v>341.39850289103799</v>
      </c>
    </row>
    <row r="1181" spans="2:23">
      <c r="B1181" s="67">
        <v>1179</v>
      </c>
      <c r="C1181" s="67" t="s">
        <v>1501</v>
      </c>
      <c r="D1181" s="67" t="s">
        <v>1615</v>
      </c>
      <c r="E1181" s="67">
        <v>0</v>
      </c>
      <c r="F1181" s="70">
        <v>0</v>
      </c>
      <c r="G1181" s="67">
        <v>63619</v>
      </c>
      <c r="H1181" s="70">
        <v>0.79932404417584901</v>
      </c>
      <c r="I1181" s="69">
        <v>0</v>
      </c>
      <c r="J1181" s="69">
        <v>0</v>
      </c>
      <c r="K1181" s="69">
        <v>0</v>
      </c>
      <c r="L1181" s="69">
        <v>0</v>
      </c>
      <c r="M1181" s="69">
        <v>0</v>
      </c>
      <c r="N1181" s="69">
        <v>0</v>
      </c>
      <c r="O1181" s="69">
        <v>0</v>
      </c>
      <c r="P1181" s="69">
        <v>0</v>
      </c>
      <c r="Q1181" s="69">
        <v>608.63</v>
      </c>
      <c r="R1181" s="69">
        <v>1942.49</v>
      </c>
      <c r="S1181" s="69">
        <v>4984.7539999999999</v>
      </c>
      <c r="T1181" s="69">
        <v>8172.7240000000102</v>
      </c>
      <c r="U1181" s="69">
        <v>153702.48000000001</v>
      </c>
      <c r="V1181" s="69">
        <v>400.47627973011998</v>
      </c>
      <c r="W1181" s="69">
        <v>2259.6021395001198</v>
      </c>
    </row>
    <row r="1182" spans="2:23">
      <c r="B1182" s="67">
        <v>1180</v>
      </c>
      <c r="C1182" s="67" t="s">
        <v>1502</v>
      </c>
      <c r="D1182" s="67" t="s">
        <v>1615</v>
      </c>
      <c r="E1182" s="67">
        <v>0</v>
      </c>
      <c r="F1182" s="70">
        <v>0</v>
      </c>
      <c r="G1182" s="67">
        <v>63657</v>
      </c>
      <c r="H1182" s="70">
        <v>0.79980148509253601</v>
      </c>
      <c r="I1182" s="69">
        <v>0</v>
      </c>
      <c r="J1182" s="69">
        <v>0</v>
      </c>
      <c r="K1182" s="69">
        <v>0</v>
      </c>
      <c r="L1182" s="69">
        <v>0</v>
      </c>
      <c r="M1182" s="69">
        <v>0</v>
      </c>
      <c r="N1182" s="69">
        <v>0</v>
      </c>
      <c r="O1182" s="69">
        <v>0</v>
      </c>
      <c r="P1182" s="69">
        <v>0</v>
      </c>
      <c r="Q1182" s="69">
        <v>605.04</v>
      </c>
      <c r="R1182" s="69">
        <v>1929.9749999999999</v>
      </c>
      <c r="S1182" s="69">
        <v>4971.0859999999902</v>
      </c>
      <c r="T1182" s="69">
        <v>8143.0170000000799</v>
      </c>
      <c r="U1182" s="69">
        <v>153702.48000000001</v>
      </c>
      <c r="V1182" s="69">
        <v>399.06552260934001</v>
      </c>
      <c r="W1182" s="69">
        <v>2256.97669325265</v>
      </c>
    </row>
    <row r="1183" spans="2:23">
      <c r="B1183" s="67">
        <v>1181</v>
      </c>
      <c r="C1183" s="67" t="s">
        <v>1503</v>
      </c>
      <c r="D1183" s="67" t="s">
        <v>1615</v>
      </c>
      <c r="E1183" s="67">
        <v>0</v>
      </c>
      <c r="F1183" s="70">
        <v>0</v>
      </c>
      <c r="G1183" s="67">
        <v>61423</v>
      </c>
      <c r="H1183" s="70">
        <v>0.77173298488522601</v>
      </c>
      <c r="I1183" s="69">
        <v>0</v>
      </c>
      <c r="J1183" s="69">
        <v>0</v>
      </c>
      <c r="K1183" s="69">
        <v>0</v>
      </c>
      <c r="L1183" s="69">
        <v>0</v>
      </c>
      <c r="M1183" s="69">
        <v>0</v>
      </c>
      <c r="N1183" s="69">
        <v>0</v>
      </c>
      <c r="O1183" s="69">
        <v>0</v>
      </c>
      <c r="P1183" s="69">
        <v>0</v>
      </c>
      <c r="Q1183" s="69">
        <v>731.97</v>
      </c>
      <c r="R1183" s="69">
        <v>2214.4250000000002</v>
      </c>
      <c r="S1183" s="69">
        <v>5383.0119999999997</v>
      </c>
      <c r="T1183" s="69">
        <v>8726.5050000000101</v>
      </c>
      <c r="U1183" s="69">
        <v>153702.48000000001</v>
      </c>
      <c r="V1183" s="69">
        <v>440.098143885615</v>
      </c>
      <c r="W1183" s="69">
        <v>2359.37342529745</v>
      </c>
    </row>
    <row r="1184" spans="2:23">
      <c r="B1184" s="67">
        <v>1182</v>
      </c>
      <c r="C1184" s="67" t="s">
        <v>1504</v>
      </c>
      <c r="D1184" s="67" t="s">
        <v>1615</v>
      </c>
      <c r="E1184" s="67">
        <v>0</v>
      </c>
      <c r="F1184" s="70">
        <v>0</v>
      </c>
      <c r="G1184" s="67">
        <v>61458</v>
      </c>
      <c r="H1184" s="70">
        <v>0.77217273309796297</v>
      </c>
      <c r="I1184" s="69">
        <v>0</v>
      </c>
      <c r="J1184" s="69">
        <v>0</v>
      </c>
      <c r="K1184" s="69">
        <v>0</v>
      </c>
      <c r="L1184" s="69">
        <v>0</v>
      </c>
      <c r="M1184" s="69">
        <v>0</v>
      </c>
      <c r="N1184" s="69">
        <v>0</v>
      </c>
      <c r="O1184" s="69">
        <v>0</v>
      </c>
      <c r="P1184" s="69">
        <v>0</v>
      </c>
      <c r="Q1184" s="69">
        <v>728.94</v>
      </c>
      <c r="R1184" s="69">
        <v>2197.4499999999998</v>
      </c>
      <c r="S1184" s="69">
        <v>5374.34399999999</v>
      </c>
      <c r="T1184" s="69">
        <v>8694.8140000000094</v>
      </c>
      <c r="U1184" s="69">
        <v>153702.48000000001</v>
      </c>
      <c r="V1184" s="69">
        <v>438.68738676483503</v>
      </c>
      <c r="W1184" s="69">
        <v>2356.8573456280501</v>
      </c>
    </row>
    <row r="1185" spans="2:23">
      <c r="B1185" s="67">
        <v>1183</v>
      </c>
      <c r="C1185" s="67" t="s">
        <v>1505</v>
      </c>
      <c r="D1185" s="67" t="s">
        <v>1615</v>
      </c>
      <c r="E1185" s="67">
        <v>0</v>
      </c>
      <c r="F1185" s="70">
        <v>0</v>
      </c>
      <c r="G1185" s="67">
        <v>72447</v>
      </c>
      <c r="H1185" s="70">
        <v>0.91024110766292698</v>
      </c>
      <c r="I1185" s="69">
        <v>0</v>
      </c>
      <c r="J1185" s="69">
        <v>0</v>
      </c>
      <c r="K1185" s="69">
        <v>0</v>
      </c>
      <c r="L1185" s="69">
        <v>0</v>
      </c>
      <c r="M1185" s="69">
        <v>0</v>
      </c>
      <c r="N1185" s="69">
        <v>0</v>
      </c>
      <c r="O1185" s="69">
        <v>0</v>
      </c>
      <c r="P1185" s="69">
        <v>0</v>
      </c>
      <c r="Q1185" s="69">
        <v>0</v>
      </c>
      <c r="R1185" s="69">
        <v>88.63</v>
      </c>
      <c r="S1185" s="69">
        <v>425.04799999999898</v>
      </c>
      <c r="T1185" s="69">
        <v>955.30000000000996</v>
      </c>
      <c r="U1185" s="69">
        <v>16998.580000000002</v>
      </c>
      <c r="V1185" s="69">
        <v>35.4688685906698</v>
      </c>
      <c r="W1185" s="69">
        <v>271.37693562170301</v>
      </c>
    </row>
    <row r="1186" spans="2:23">
      <c r="B1186" s="67">
        <v>1184</v>
      </c>
      <c r="C1186" s="67" t="s">
        <v>1506</v>
      </c>
      <c r="D1186" s="67" t="s">
        <v>1615</v>
      </c>
      <c r="E1186" s="67">
        <v>0</v>
      </c>
      <c r="F1186" s="70">
        <v>0</v>
      </c>
      <c r="G1186" s="67">
        <v>72447</v>
      </c>
      <c r="H1186" s="70">
        <v>0.91024110766292698</v>
      </c>
      <c r="I1186" s="69">
        <v>0</v>
      </c>
      <c r="J1186" s="69">
        <v>0</v>
      </c>
      <c r="K1186" s="69">
        <v>0</v>
      </c>
      <c r="L1186" s="69">
        <v>0</v>
      </c>
      <c r="M1186" s="69">
        <v>0</v>
      </c>
      <c r="N1186" s="69">
        <v>0</v>
      </c>
      <c r="O1186" s="69">
        <v>0</v>
      </c>
      <c r="P1186" s="69">
        <v>0</v>
      </c>
      <c r="Q1186" s="69">
        <v>0</v>
      </c>
      <c r="R1186" s="69">
        <v>88.63</v>
      </c>
      <c r="S1186" s="69">
        <v>425.04799999999898</v>
      </c>
      <c r="T1186" s="69">
        <v>955.30000000000996</v>
      </c>
      <c r="U1186" s="69">
        <v>16998.580000000002</v>
      </c>
      <c r="V1186" s="69">
        <v>35.4688685906698</v>
      </c>
      <c r="W1186" s="69">
        <v>271.37693562170301</v>
      </c>
    </row>
    <row r="1187" spans="2:23">
      <c r="B1187" s="67">
        <v>1185</v>
      </c>
      <c r="C1187" s="67" t="s">
        <v>1507</v>
      </c>
      <c r="D1187" s="67" t="s">
        <v>1615</v>
      </c>
      <c r="E1187" s="67">
        <v>0</v>
      </c>
      <c r="F1187" s="70">
        <v>0</v>
      </c>
      <c r="G1187" s="67">
        <v>61212</v>
      </c>
      <c r="H1187" s="70">
        <v>0.76908193137415004</v>
      </c>
      <c r="I1187" s="69">
        <v>0</v>
      </c>
      <c r="J1187" s="69">
        <v>0</v>
      </c>
      <c r="K1187" s="69">
        <v>0</v>
      </c>
      <c r="L1187" s="69">
        <v>0</v>
      </c>
      <c r="M1187" s="69">
        <v>0</v>
      </c>
      <c r="N1187" s="69">
        <v>0</v>
      </c>
      <c r="O1187" s="69">
        <v>0</v>
      </c>
      <c r="P1187" s="69">
        <v>0</v>
      </c>
      <c r="Q1187" s="69">
        <v>627.67999999999995</v>
      </c>
      <c r="R1187" s="69">
        <v>1785.0050000000001</v>
      </c>
      <c r="S1187" s="69">
        <v>4321.2419999999802</v>
      </c>
      <c r="T1187" s="69">
        <v>7149.42400000005</v>
      </c>
      <c r="U1187" s="69">
        <v>104415.71</v>
      </c>
      <c r="V1187" s="69">
        <v>357.87839202924999</v>
      </c>
      <c r="W1187" s="69">
        <v>1889.21139090971</v>
      </c>
    </row>
    <row r="1188" spans="2:23">
      <c r="B1188" s="67">
        <v>1186</v>
      </c>
      <c r="C1188" s="67" t="s">
        <v>1508</v>
      </c>
      <c r="D1188" s="67" t="s">
        <v>1615</v>
      </c>
      <c r="E1188" s="67">
        <v>0</v>
      </c>
      <c r="F1188" s="70">
        <v>0</v>
      </c>
      <c r="G1188" s="67">
        <v>61240</v>
      </c>
      <c r="H1188" s="70">
        <v>0.76943372994434001</v>
      </c>
      <c r="I1188" s="69">
        <v>0</v>
      </c>
      <c r="J1188" s="69">
        <v>0</v>
      </c>
      <c r="K1188" s="69">
        <v>0</v>
      </c>
      <c r="L1188" s="69">
        <v>0</v>
      </c>
      <c r="M1188" s="69">
        <v>0</v>
      </c>
      <c r="N1188" s="69">
        <v>0</v>
      </c>
      <c r="O1188" s="69">
        <v>0</v>
      </c>
      <c r="P1188" s="69">
        <v>0</v>
      </c>
      <c r="Q1188" s="69">
        <v>625.27</v>
      </c>
      <c r="R1188" s="69">
        <v>1773.98</v>
      </c>
      <c r="S1188" s="69">
        <v>4297.8919999999898</v>
      </c>
      <c r="T1188" s="69">
        <v>7114.3430000000099</v>
      </c>
      <c r="U1188" s="69">
        <v>104415.71</v>
      </c>
      <c r="V1188" s="69">
        <v>356.39313226369802</v>
      </c>
      <c r="W1188" s="69">
        <v>1885.81646058613</v>
      </c>
    </row>
    <row r="1189" spans="2:23">
      <c r="B1189" s="67">
        <v>1187</v>
      </c>
      <c r="C1189" s="67" t="s">
        <v>1509</v>
      </c>
      <c r="D1189" s="67" t="s">
        <v>1615</v>
      </c>
      <c r="E1189" s="67">
        <v>0</v>
      </c>
      <c r="F1189" s="70">
        <v>0</v>
      </c>
      <c r="G1189" s="67">
        <v>58378</v>
      </c>
      <c r="H1189" s="70">
        <v>0.73347489037705305</v>
      </c>
      <c r="I1189" s="69">
        <v>0</v>
      </c>
      <c r="J1189" s="69">
        <v>0</v>
      </c>
      <c r="K1189" s="69">
        <v>0</v>
      </c>
      <c r="L1189" s="69">
        <v>0</v>
      </c>
      <c r="M1189" s="69">
        <v>0</v>
      </c>
      <c r="N1189" s="69">
        <v>0</v>
      </c>
      <c r="O1189" s="69">
        <v>0</v>
      </c>
      <c r="P1189" s="69">
        <v>12.505000000000001</v>
      </c>
      <c r="Q1189" s="69">
        <v>745.47</v>
      </c>
      <c r="R1189" s="69">
        <v>2000.9949999999999</v>
      </c>
      <c r="S1189" s="69">
        <v>4646.99999999999</v>
      </c>
      <c r="T1189" s="69">
        <v>7495.0940000000001</v>
      </c>
      <c r="U1189" s="69">
        <v>104415.71</v>
      </c>
      <c r="V1189" s="69">
        <v>393.34726061991898</v>
      </c>
      <c r="W1189" s="69">
        <v>1971.73112083816</v>
      </c>
    </row>
    <row r="1190" spans="2:23">
      <c r="B1190" s="67">
        <v>1188</v>
      </c>
      <c r="C1190" s="67" t="s">
        <v>1510</v>
      </c>
      <c r="D1190" s="67" t="s">
        <v>1615</v>
      </c>
      <c r="E1190" s="67">
        <v>0</v>
      </c>
      <c r="F1190" s="70">
        <v>0</v>
      </c>
      <c r="G1190" s="67">
        <v>58404</v>
      </c>
      <c r="H1190" s="70">
        <v>0.73380156047794398</v>
      </c>
      <c r="I1190" s="69">
        <v>0</v>
      </c>
      <c r="J1190" s="69">
        <v>0</v>
      </c>
      <c r="K1190" s="69">
        <v>0</v>
      </c>
      <c r="L1190" s="69">
        <v>0</v>
      </c>
      <c r="M1190" s="69">
        <v>0</v>
      </c>
      <c r="N1190" s="69">
        <v>0</v>
      </c>
      <c r="O1190" s="69">
        <v>0</v>
      </c>
      <c r="P1190" s="69">
        <v>12.21</v>
      </c>
      <c r="Q1190" s="69">
        <v>741.55</v>
      </c>
      <c r="R1190" s="69">
        <v>1985.675</v>
      </c>
      <c r="S1190" s="69">
        <v>4615.8540000000003</v>
      </c>
      <c r="T1190" s="69">
        <v>7473.8920000000098</v>
      </c>
      <c r="U1190" s="69">
        <v>104415.71</v>
      </c>
      <c r="V1190" s="69">
        <v>391.86200085436798</v>
      </c>
      <c r="W1190" s="69">
        <v>1968.43689527898</v>
      </c>
    </row>
    <row r="1191" spans="2:23">
      <c r="B1191" s="67">
        <v>1189</v>
      </c>
      <c r="C1191" s="67" t="s">
        <v>1511</v>
      </c>
      <c r="D1191" s="67" t="s">
        <v>1615</v>
      </c>
      <c r="E1191" s="67">
        <v>0</v>
      </c>
      <c r="F1191" s="70">
        <v>0</v>
      </c>
      <c r="G1191" s="67">
        <v>71721</v>
      </c>
      <c r="H1191" s="70">
        <v>0.90111947330728304</v>
      </c>
      <c r="I1191" s="69">
        <v>0</v>
      </c>
      <c r="J1191" s="69">
        <v>0</v>
      </c>
      <c r="K1191" s="69">
        <v>0</v>
      </c>
      <c r="L1191" s="69">
        <v>0</v>
      </c>
      <c r="M1191" s="69">
        <v>0</v>
      </c>
      <c r="N1191" s="69">
        <v>0</v>
      </c>
      <c r="O1191" s="69">
        <v>0</v>
      </c>
      <c r="P1191" s="69">
        <v>0</v>
      </c>
      <c r="Q1191" s="69">
        <v>0</v>
      </c>
      <c r="R1191" s="69">
        <v>71.555000000000007</v>
      </c>
      <c r="S1191" s="69">
        <v>536.99199999999905</v>
      </c>
      <c r="T1191" s="69">
        <v>1181.9270000000099</v>
      </c>
      <c r="U1191" s="69">
        <v>46769.26</v>
      </c>
      <c r="V1191" s="69">
        <v>44.002432938397597</v>
      </c>
      <c r="W1191" s="69">
        <v>437.19803734829901</v>
      </c>
    </row>
    <row r="1192" spans="2:23">
      <c r="B1192" s="67">
        <v>1190</v>
      </c>
      <c r="C1192" s="67" t="s">
        <v>1512</v>
      </c>
      <c r="D1192" s="67" t="s">
        <v>1615</v>
      </c>
      <c r="E1192" s="67">
        <v>0</v>
      </c>
      <c r="F1192" s="70">
        <v>0</v>
      </c>
      <c r="G1192" s="67">
        <v>75030</v>
      </c>
      <c r="H1192" s="70">
        <v>0.94269452576296298</v>
      </c>
      <c r="I1192" s="69">
        <v>0</v>
      </c>
      <c r="J1192" s="69">
        <v>0</v>
      </c>
      <c r="K1192" s="69">
        <v>0</v>
      </c>
      <c r="L1192" s="69">
        <v>0</v>
      </c>
      <c r="M1192" s="69">
        <v>0</v>
      </c>
      <c r="N1192" s="69">
        <v>0</v>
      </c>
      <c r="O1192" s="69">
        <v>0</v>
      </c>
      <c r="P1192" s="69">
        <v>0</v>
      </c>
      <c r="Q1192" s="69">
        <v>0</v>
      </c>
      <c r="R1192" s="69">
        <v>1</v>
      </c>
      <c r="S1192" s="69">
        <v>129.43</v>
      </c>
      <c r="T1192" s="69">
        <v>615.85400000000698</v>
      </c>
      <c r="U1192" s="69">
        <v>46769.26</v>
      </c>
      <c r="V1192" s="69">
        <v>26.315344197208201</v>
      </c>
      <c r="W1192" s="69">
        <v>399.66794425049198</v>
      </c>
    </row>
    <row r="1193" spans="2:23">
      <c r="B1193" s="67">
        <v>1191</v>
      </c>
      <c r="C1193" s="67" t="s">
        <v>1513</v>
      </c>
      <c r="D1193" s="67" t="s">
        <v>1615</v>
      </c>
      <c r="E1193" s="67">
        <v>0</v>
      </c>
      <c r="F1193" s="70">
        <v>0</v>
      </c>
      <c r="G1193" s="67">
        <v>56346</v>
      </c>
      <c r="H1193" s="70">
        <v>0.707944365568971</v>
      </c>
      <c r="I1193" s="69">
        <v>0</v>
      </c>
      <c r="J1193" s="69">
        <v>0</v>
      </c>
      <c r="K1193" s="69">
        <v>0</v>
      </c>
      <c r="L1193" s="69">
        <v>0</v>
      </c>
      <c r="M1193" s="69">
        <v>0</v>
      </c>
      <c r="N1193" s="69">
        <v>0</v>
      </c>
      <c r="O1193" s="69">
        <v>0</v>
      </c>
      <c r="P1193" s="69">
        <v>8.33</v>
      </c>
      <c r="Q1193" s="69">
        <v>654.28</v>
      </c>
      <c r="R1193" s="69">
        <v>2181.48</v>
      </c>
      <c r="S1193" s="69">
        <v>5358.3419999999996</v>
      </c>
      <c r="T1193" s="69">
        <v>8825.0380000000696</v>
      </c>
      <c r="U1193" s="69">
        <v>236307.12</v>
      </c>
      <c r="V1193" s="69">
        <v>425.70489087962198</v>
      </c>
      <c r="W1193" s="69">
        <v>2344.5441648631599</v>
      </c>
    </row>
    <row r="1194" spans="2:23">
      <c r="B1194" s="67">
        <v>1192</v>
      </c>
      <c r="C1194" s="67" t="s">
        <v>1514</v>
      </c>
      <c r="D1194" s="67" t="s">
        <v>1615</v>
      </c>
      <c r="E1194" s="67">
        <v>0</v>
      </c>
      <c r="F1194" s="70">
        <v>0</v>
      </c>
      <c r="G1194" s="67">
        <v>63121</v>
      </c>
      <c r="H1194" s="70">
        <v>0.79306705532032495</v>
      </c>
      <c r="I1194" s="69">
        <v>0</v>
      </c>
      <c r="J1194" s="69">
        <v>0</v>
      </c>
      <c r="K1194" s="69">
        <v>0</v>
      </c>
      <c r="L1194" s="69">
        <v>0</v>
      </c>
      <c r="M1194" s="69">
        <v>0</v>
      </c>
      <c r="N1194" s="69">
        <v>0</v>
      </c>
      <c r="O1194" s="69">
        <v>0</v>
      </c>
      <c r="P1194" s="69">
        <v>0</v>
      </c>
      <c r="Q1194" s="69">
        <v>201.74</v>
      </c>
      <c r="R1194" s="69">
        <v>1249.345</v>
      </c>
      <c r="S1194" s="69">
        <v>3672.0720000000001</v>
      </c>
      <c r="T1194" s="69">
        <v>6270.6720000000596</v>
      </c>
      <c r="U1194" s="69">
        <v>236307.12</v>
      </c>
      <c r="V1194" s="69">
        <v>283.82964003467703</v>
      </c>
      <c r="W1194" s="69">
        <v>2044.1676663068899</v>
      </c>
    </row>
    <row r="1195" spans="2:23">
      <c r="B1195" s="67">
        <v>1193</v>
      </c>
      <c r="C1195" s="67" t="s">
        <v>1515</v>
      </c>
      <c r="D1195" s="67" t="s">
        <v>1615</v>
      </c>
      <c r="E1195" s="67">
        <v>0</v>
      </c>
      <c r="F1195" s="70">
        <v>0</v>
      </c>
      <c r="G1195" s="67">
        <v>53895</v>
      </c>
      <c r="H1195" s="70">
        <v>0.67714942644268805</v>
      </c>
      <c r="I1195" s="69">
        <v>0</v>
      </c>
      <c r="J1195" s="69">
        <v>0</v>
      </c>
      <c r="K1195" s="69">
        <v>0</v>
      </c>
      <c r="L1195" s="69">
        <v>0</v>
      </c>
      <c r="M1195" s="69">
        <v>0</v>
      </c>
      <c r="N1195" s="69">
        <v>0</v>
      </c>
      <c r="O1195" s="69">
        <v>0</v>
      </c>
      <c r="P1195" s="69">
        <v>24.785</v>
      </c>
      <c r="Q1195" s="69">
        <v>839.5</v>
      </c>
      <c r="R1195" s="69">
        <v>2467</v>
      </c>
      <c r="S1195" s="69">
        <v>5775.5139999999901</v>
      </c>
      <c r="T1195" s="69">
        <v>9233.9420000000191</v>
      </c>
      <c r="U1195" s="69">
        <v>237470.67</v>
      </c>
      <c r="V1195" s="69">
        <v>469.70732381801997</v>
      </c>
      <c r="W1195" s="69">
        <v>2446.8857388428701</v>
      </c>
    </row>
    <row r="1196" spans="2:23">
      <c r="B1196" s="67">
        <v>1194</v>
      </c>
      <c r="C1196" s="67" t="s">
        <v>1516</v>
      </c>
      <c r="D1196" s="67" t="s">
        <v>1615</v>
      </c>
      <c r="E1196" s="67">
        <v>0</v>
      </c>
      <c r="F1196" s="70">
        <v>0</v>
      </c>
      <c r="G1196" s="67">
        <v>61731</v>
      </c>
      <c r="H1196" s="70">
        <v>0.77560276915731696</v>
      </c>
      <c r="I1196" s="69">
        <v>0</v>
      </c>
      <c r="J1196" s="69">
        <v>0</v>
      </c>
      <c r="K1196" s="69">
        <v>0</v>
      </c>
      <c r="L1196" s="69">
        <v>0</v>
      </c>
      <c r="M1196" s="69">
        <v>0</v>
      </c>
      <c r="N1196" s="69">
        <v>0</v>
      </c>
      <c r="O1196" s="69">
        <v>0</v>
      </c>
      <c r="P1196" s="69">
        <v>0</v>
      </c>
      <c r="Q1196" s="69">
        <v>292.77</v>
      </c>
      <c r="R1196" s="69">
        <v>1460.585</v>
      </c>
      <c r="S1196" s="69">
        <v>3935.694</v>
      </c>
      <c r="T1196" s="69">
        <v>6609.0520000000397</v>
      </c>
      <c r="U1196" s="69">
        <v>237470.67</v>
      </c>
      <c r="V1196" s="69">
        <v>310.14498423188599</v>
      </c>
      <c r="W1196" s="69">
        <v>2132.9924164859999</v>
      </c>
    </row>
    <row r="1197" spans="2:23">
      <c r="B1197" s="67">
        <v>1195</v>
      </c>
      <c r="C1197" s="67" t="s">
        <v>1517</v>
      </c>
      <c r="D1197" s="67" t="s">
        <v>1615</v>
      </c>
      <c r="E1197" s="67">
        <v>0</v>
      </c>
      <c r="F1197" s="70">
        <v>0</v>
      </c>
      <c r="G1197" s="67">
        <v>70513</v>
      </c>
      <c r="H1197" s="70">
        <v>0.88594187785051104</v>
      </c>
      <c r="I1197" s="69">
        <v>0</v>
      </c>
      <c r="J1197" s="69">
        <v>0</v>
      </c>
      <c r="K1197" s="69">
        <v>0</v>
      </c>
      <c r="L1197" s="69">
        <v>0</v>
      </c>
      <c r="M1197" s="69">
        <v>0</v>
      </c>
      <c r="N1197" s="69">
        <v>0</v>
      </c>
      <c r="O1197" s="69">
        <v>0</v>
      </c>
      <c r="P1197" s="69">
        <v>0</v>
      </c>
      <c r="Q1197" s="69">
        <v>1</v>
      </c>
      <c r="R1197" s="69">
        <v>86.594999999999999</v>
      </c>
      <c r="S1197" s="69">
        <v>527.35999999999899</v>
      </c>
      <c r="T1197" s="69">
        <v>1159.9380000000101</v>
      </c>
      <c r="U1197" s="69">
        <v>33986.6</v>
      </c>
      <c r="V1197" s="69">
        <v>43.377797740950598</v>
      </c>
      <c r="W1197" s="69">
        <v>378.95699429354499</v>
      </c>
    </row>
    <row r="1198" spans="2:23">
      <c r="B1198" s="67">
        <v>1196</v>
      </c>
      <c r="C1198" s="67" t="s">
        <v>1518</v>
      </c>
      <c r="D1198" s="67" t="s">
        <v>1615</v>
      </c>
      <c r="E1198" s="67">
        <v>0</v>
      </c>
      <c r="F1198" s="70">
        <v>0</v>
      </c>
      <c r="G1198" s="67">
        <v>74599</v>
      </c>
      <c r="H1198" s="70">
        <v>0.93727934062896601</v>
      </c>
      <c r="I1198" s="69">
        <v>0</v>
      </c>
      <c r="J1198" s="69">
        <v>0</v>
      </c>
      <c r="K1198" s="69">
        <v>0</v>
      </c>
      <c r="L1198" s="69">
        <v>0</v>
      </c>
      <c r="M1198" s="69">
        <v>0</v>
      </c>
      <c r="N1198" s="69">
        <v>0</v>
      </c>
      <c r="O1198" s="69">
        <v>0</v>
      </c>
      <c r="P1198" s="69">
        <v>0</v>
      </c>
      <c r="Q1198" s="69">
        <v>0</v>
      </c>
      <c r="R1198" s="69">
        <v>1</v>
      </c>
      <c r="S1198" s="69">
        <v>184.35799999999901</v>
      </c>
      <c r="T1198" s="69">
        <v>617.99000000000206</v>
      </c>
      <c r="U1198" s="69">
        <v>33986.6</v>
      </c>
      <c r="V1198" s="69">
        <v>25.9686527371185</v>
      </c>
      <c r="W1198" s="69">
        <v>336.51900989546402</v>
      </c>
    </row>
    <row r="1199" spans="2:23">
      <c r="B1199" s="67">
        <v>1197</v>
      </c>
      <c r="C1199" s="67" t="s">
        <v>1519</v>
      </c>
      <c r="D1199" s="67" t="s">
        <v>1615</v>
      </c>
      <c r="E1199" s="67">
        <v>0</v>
      </c>
      <c r="F1199" s="70">
        <v>0</v>
      </c>
      <c r="G1199" s="67">
        <v>54274</v>
      </c>
      <c r="H1199" s="70">
        <v>0.68191127137490404</v>
      </c>
      <c r="I1199" s="69">
        <v>0</v>
      </c>
      <c r="J1199" s="69">
        <v>0</v>
      </c>
      <c r="K1199" s="69">
        <v>0</v>
      </c>
      <c r="L1199" s="69">
        <v>0</v>
      </c>
      <c r="M1199" s="69">
        <v>0</v>
      </c>
      <c r="N1199" s="69">
        <v>0</v>
      </c>
      <c r="O1199" s="69">
        <v>0</v>
      </c>
      <c r="P1199" s="69">
        <v>18</v>
      </c>
      <c r="Q1199" s="69">
        <v>640.41999999999996</v>
      </c>
      <c r="R1199" s="69">
        <v>2158.8649999999998</v>
      </c>
      <c r="S1199" s="69">
        <v>5219.8319999999903</v>
      </c>
      <c r="T1199" s="69">
        <v>8518.3620000000301</v>
      </c>
      <c r="U1199" s="69">
        <v>235829.02</v>
      </c>
      <c r="V1199" s="69">
        <v>421.357757284115</v>
      </c>
      <c r="W1199" s="69">
        <v>2422.15755107219</v>
      </c>
    </row>
    <row r="1200" spans="2:23">
      <c r="B1200" s="67">
        <v>1198</v>
      </c>
      <c r="C1200" s="67" t="s">
        <v>1520</v>
      </c>
      <c r="D1200" s="67" t="s">
        <v>1615</v>
      </c>
      <c r="E1200" s="67">
        <v>0</v>
      </c>
      <c r="F1200" s="70">
        <v>0</v>
      </c>
      <c r="G1200" s="67">
        <v>61900</v>
      </c>
      <c r="H1200" s="70">
        <v>0.77772612481310699</v>
      </c>
      <c r="I1200" s="69">
        <v>0</v>
      </c>
      <c r="J1200" s="69">
        <v>0</v>
      </c>
      <c r="K1200" s="69">
        <v>0</v>
      </c>
      <c r="L1200" s="69">
        <v>0</v>
      </c>
      <c r="M1200" s="69">
        <v>0</v>
      </c>
      <c r="N1200" s="69">
        <v>0</v>
      </c>
      <c r="O1200" s="69">
        <v>0</v>
      </c>
      <c r="P1200" s="69">
        <v>0</v>
      </c>
      <c r="Q1200" s="69">
        <v>205.03</v>
      </c>
      <c r="R1200" s="69">
        <v>1236.02</v>
      </c>
      <c r="S1200" s="69">
        <v>3577.0920000000001</v>
      </c>
      <c r="T1200" s="69">
        <v>6024.29000000002</v>
      </c>
      <c r="U1200" s="69">
        <v>235829.02</v>
      </c>
      <c r="V1200" s="69">
        <v>280.676042391728</v>
      </c>
      <c r="W1200" s="69">
        <v>2135.3068576995802</v>
      </c>
    </row>
    <row r="1201" spans="2:23">
      <c r="B1201" s="67">
        <v>1199</v>
      </c>
      <c r="C1201" s="67" t="s">
        <v>1521</v>
      </c>
      <c r="D1201" s="67" t="s">
        <v>1615</v>
      </c>
      <c r="E1201" s="67">
        <v>0</v>
      </c>
      <c r="F1201" s="70">
        <v>0</v>
      </c>
      <c r="G1201" s="67">
        <v>51458</v>
      </c>
      <c r="H1201" s="70">
        <v>0.64653038660149997</v>
      </c>
      <c r="I1201" s="69">
        <v>0</v>
      </c>
      <c r="J1201" s="69">
        <v>0</v>
      </c>
      <c r="K1201" s="69">
        <v>0</v>
      </c>
      <c r="L1201" s="69">
        <v>0</v>
      </c>
      <c r="M1201" s="69">
        <v>0</v>
      </c>
      <c r="N1201" s="69">
        <v>0</v>
      </c>
      <c r="O1201" s="69">
        <v>0</v>
      </c>
      <c r="P1201" s="69">
        <v>34.729999999999997</v>
      </c>
      <c r="Q1201" s="69">
        <v>812.35</v>
      </c>
      <c r="R1201" s="69">
        <v>2425.35</v>
      </c>
      <c r="S1201" s="69">
        <v>5602.8419999999896</v>
      </c>
      <c r="T1201" s="69">
        <v>8955.1750000000193</v>
      </c>
      <c r="U1201" s="69">
        <v>236472.22</v>
      </c>
      <c r="V1201" s="69">
        <v>464.73555502506599</v>
      </c>
      <c r="W1201" s="69">
        <v>2507.90533328017</v>
      </c>
    </row>
    <row r="1202" spans="2:23">
      <c r="B1202" s="67">
        <v>1200</v>
      </c>
      <c r="C1202" s="67" t="s">
        <v>1522</v>
      </c>
      <c r="D1202" s="67" t="s">
        <v>1615</v>
      </c>
      <c r="E1202" s="67">
        <v>0</v>
      </c>
      <c r="F1202" s="70">
        <v>0</v>
      </c>
      <c r="G1202" s="67">
        <v>60407</v>
      </c>
      <c r="H1202" s="70">
        <v>0.75896772248118505</v>
      </c>
      <c r="I1202" s="69">
        <v>0</v>
      </c>
      <c r="J1202" s="69">
        <v>0</v>
      </c>
      <c r="K1202" s="69">
        <v>0</v>
      </c>
      <c r="L1202" s="69">
        <v>0</v>
      </c>
      <c r="M1202" s="69">
        <v>0</v>
      </c>
      <c r="N1202" s="69">
        <v>0</v>
      </c>
      <c r="O1202" s="69">
        <v>0</v>
      </c>
      <c r="P1202" s="69">
        <v>0</v>
      </c>
      <c r="Q1202" s="69">
        <v>298.16000000000003</v>
      </c>
      <c r="R1202" s="69">
        <v>1414.75</v>
      </c>
      <c r="S1202" s="69">
        <v>3810.03</v>
      </c>
      <c r="T1202" s="69">
        <v>6430.2060000000301</v>
      </c>
      <c r="U1202" s="69">
        <v>236472.22</v>
      </c>
      <c r="V1202" s="69">
        <v>306.64469512884602</v>
      </c>
      <c r="W1202" s="69">
        <v>2202.8028129855802</v>
      </c>
    </row>
    <row r="1203" spans="2:23">
      <c r="B1203" s="67">
        <v>1201</v>
      </c>
      <c r="C1203" s="67" t="s">
        <v>1523</v>
      </c>
      <c r="D1203" s="67" t="s">
        <v>1615</v>
      </c>
      <c r="E1203" s="67">
        <v>0</v>
      </c>
      <c r="F1203" s="70">
        <v>0</v>
      </c>
      <c r="G1203" s="67">
        <v>68406</v>
      </c>
      <c r="H1203" s="70">
        <v>0.85946903544370601</v>
      </c>
      <c r="I1203" s="69">
        <v>0</v>
      </c>
      <c r="J1203" s="69">
        <v>0</v>
      </c>
      <c r="K1203" s="69">
        <v>0</v>
      </c>
      <c r="L1203" s="69">
        <v>0</v>
      </c>
      <c r="M1203" s="69">
        <v>0</v>
      </c>
      <c r="N1203" s="69">
        <v>0</v>
      </c>
      <c r="O1203" s="69">
        <v>0</v>
      </c>
      <c r="P1203" s="69">
        <v>0</v>
      </c>
      <c r="Q1203" s="69">
        <v>9.89</v>
      </c>
      <c r="R1203" s="69">
        <v>122.545</v>
      </c>
      <c r="S1203" s="69">
        <v>542.572</v>
      </c>
      <c r="T1203" s="69">
        <v>1095</v>
      </c>
      <c r="U1203" s="69">
        <v>21231</v>
      </c>
      <c r="V1203" s="69">
        <v>42.756737068261501</v>
      </c>
      <c r="W1203" s="69">
        <v>315.59539910343398</v>
      </c>
    </row>
    <row r="1204" spans="2:23">
      <c r="B1204" s="67">
        <v>1202</v>
      </c>
      <c r="C1204" s="67" t="s">
        <v>1524</v>
      </c>
      <c r="D1204" s="67" t="s">
        <v>1615</v>
      </c>
      <c r="E1204" s="67">
        <v>0</v>
      </c>
      <c r="F1204" s="70">
        <v>0</v>
      </c>
      <c r="G1204" s="67">
        <v>73860</v>
      </c>
      <c r="H1204" s="70">
        <v>0.92799437122287698</v>
      </c>
      <c r="I1204" s="69">
        <v>0</v>
      </c>
      <c r="J1204" s="69">
        <v>0</v>
      </c>
      <c r="K1204" s="69">
        <v>0</v>
      </c>
      <c r="L1204" s="69">
        <v>0</v>
      </c>
      <c r="M1204" s="69">
        <v>0</v>
      </c>
      <c r="N1204" s="69">
        <v>0</v>
      </c>
      <c r="O1204" s="69">
        <v>0</v>
      </c>
      <c r="P1204" s="69">
        <v>0</v>
      </c>
      <c r="Q1204" s="69">
        <v>0</v>
      </c>
      <c r="R1204" s="69">
        <v>3</v>
      </c>
      <c r="S1204" s="69">
        <v>246.937999999998</v>
      </c>
      <c r="T1204" s="69">
        <v>656.32900000000495</v>
      </c>
      <c r="U1204" s="69">
        <v>21231</v>
      </c>
      <c r="V1204" s="69">
        <v>25.3241733361812</v>
      </c>
      <c r="W1204" s="69">
        <v>266.789184602425</v>
      </c>
    </row>
    <row r="1205" spans="2:23">
      <c r="B1205" s="67">
        <v>1203</v>
      </c>
      <c r="C1205" s="67" t="s">
        <v>1525</v>
      </c>
      <c r="D1205" s="67" t="s">
        <v>1615</v>
      </c>
      <c r="E1205" s="67">
        <v>0</v>
      </c>
      <c r="F1205" s="70">
        <v>0</v>
      </c>
      <c r="G1205" s="67">
        <v>50797</v>
      </c>
      <c r="H1205" s="70">
        <v>0.63822542749808397</v>
      </c>
      <c r="I1205" s="69">
        <v>0</v>
      </c>
      <c r="J1205" s="69">
        <v>0</v>
      </c>
      <c r="K1205" s="69">
        <v>0</v>
      </c>
      <c r="L1205" s="69">
        <v>0</v>
      </c>
      <c r="M1205" s="69">
        <v>0</v>
      </c>
      <c r="N1205" s="69">
        <v>0</v>
      </c>
      <c r="O1205" s="69">
        <v>0</v>
      </c>
      <c r="P1205" s="69">
        <v>31.01</v>
      </c>
      <c r="Q1205" s="69">
        <v>604.85</v>
      </c>
      <c r="R1205" s="69">
        <v>2026.42</v>
      </c>
      <c r="S1205" s="69">
        <v>4920.9120000000003</v>
      </c>
      <c r="T1205" s="69">
        <v>7904.0070000000296</v>
      </c>
      <c r="U1205" s="69">
        <v>196563.12</v>
      </c>
      <c r="V1205" s="69">
        <v>398.70301830608997</v>
      </c>
      <c r="W1205" s="69">
        <v>2202.8864864500902</v>
      </c>
    </row>
    <row r="1206" spans="2:23">
      <c r="B1206" s="67">
        <v>1204</v>
      </c>
      <c r="C1206" s="67" t="s">
        <v>1526</v>
      </c>
      <c r="D1206" s="67" t="s">
        <v>1615</v>
      </c>
      <c r="E1206" s="67">
        <v>0</v>
      </c>
      <c r="F1206" s="70">
        <v>0</v>
      </c>
      <c r="G1206" s="67">
        <v>59796</v>
      </c>
      <c r="H1206" s="70">
        <v>0.751290975110251</v>
      </c>
      <c r="I1206" s="69">
        <v>0</v>
      </c>
      <c r="J1206" s="69">
        <v>0</v>
      </c>
      <c r="K1206" s="69">
        <v>0</v>
      </c>
      <c r="L1206" s="69">
        <v>0</v>
      </c>
      <c r="M1206" s="69">
        <v>0</v>
      </c>
      <c r="N1206" s="69">
        <v>0</v>
      </c>
      <c r="O1206" s="69">
        <v>0</v>
      </c>
      <c r="P1206" s="69">
        <v>0</v>
      </c>
      <c r="Q1206" s="69">
        <v>205.25</v>
      </c>
      <c r="R1206" s="69">
        <v>1131.3050000000001</v>
      </c>
      <c r="S1206" s="69">
        <v>3403.076</v>
      </c>
      <c r="T1206" s="69">
        <v>5628.9450000000097</v>
      </c>
      <c r="U1206" s="69">
        <v>194015.71</v>
      </c>
      <c r="V1206" s="69">
        <v>259.975662951841</v>
      </c>
      <c r="W1206" s="69">
        <v>1896.0270360509001</v>
      </c>
    </row>
    <row r="1207" spans="2:23">
      <c r="B1207" s="67">
        <v>1205</v>
      </c>
      <c r="C1207" s="67" t="s">
        <v>1527</v>
      </c>
      <c r="D1207" s="67" t="s">
        <v>1615</v>
      </c>
      <c r="E1207" s="67">
        <v>0</v>
      </c>
      <c r="F1207" s="70">
        <v>0</v>
      </c>
      <c r="G1207" s="67">
        <v>47371</v>
      </c>
      <c r="H1207" s="70">
        <v>0.59518035958839599</v>
      </c>
      <c r="I1207" s="69">
        <v>0</v>
      </c>
      <c r="J1207" s="69">
        <v>0</v>
      </c>
      <c r="K1207" s="69">
        <v>0</v>
      </c>
      <c r="L1207" s="69">
        <v>0</v>
      </c>
      <c r="M1207" s="69">
        <v>0</v>
      </c>
      <c r="N1207" s="69">
        <v>0</v>
      </c>
      <c r="O1207" s="69">
        <v>0</v>
      </c>
      <c r="P1207" s="69">
        <v>52.07</v>
      </c>
      <c r="Q1207" s="69">
        <v>769.96</v>
      </c>
      <c r="R1207" s="69">
        <v>2316.4</v>
      </c>
      <c r="S1207" s="69">
        <v>5266.75</v>
      </c>
      <c r="T1207" s="69">
        <v>8406.6170000000093</v>
      </c>
      <c r="U1207" s="69">
        <v>196564.54</v>
      </c>
      <c r="V1207" s="69">
        <v>441.459755374351</v>
      </c>
      <c r="W1207" s="69">
        <v>2277.6369924291398</v>
      </c>
    </row>
    <row r="1208" spans="2:23">
      <c r="B1208" s="67">
        <v>1206</v>
      </c>
      <c r="C1208" s="67" t="s">
        <v>1528</v>
      </c>
      <c r="D1208" s="67" t="s">
        <v>1615</v>
      </c>
      <c r="E1208" s="67">
        <v>0</v>
      </c>
      <c r="F1208" s="70">
        <v>0</v>
      </c>
      <c r="G1208" s="67">
        <v>58142</v>
      </c>
      <c r="H1208" s="70">
        <v>0.73050973099973604</v>
      </c>
      <c r="I1208" s="69">
        <v>0</v>
      </c>
      <c r="J1208" s="69">
        <v>0</v>
      </c>
      <c r="K1208" s="69">
        <v>0</v>
      </c>
      <c r="L1208" s="69">
        <v>0</v>
      </c>
      <c r="M1208" s="69">
        <v>0</v>
      </c>
      <c r="N1208" s="69">
        <v>0</v>
      </c>
      <c r="O1208" s="69">
        <v>0</v>
      </c>
      <c r="P1208" s="69">
        <v>1</v>
      </c>
      <c r="Q1208" s="69">
        <v>293.99</v>
      </c>
      <c r="R1208" s="69">
        <v>1342.105</v>
      </c>
      <c r="S1208" s="69">
        <v>3651.1659999999802</v>
      </c>
      <c r="T1208" s="69">
        <v>5938.9890000000296</v>
      </c>
      <c r="U1208" s="69">
        <v>194017.13</v>
      </c>
      <c r="V1208" s="69">
        <v>285.29983628802302</v>
      </c>
      <c r="W1208" s="69">
        <v>1946.6721553756199</v>
      </c>
    </row>
    <row r="1209" spans="2:23">
      <c r="B1209" s="67">
        <v>1207</v>
      </c>
      <c r="C1209" s="67" t="s">
        <v>1529</v>
      </c>
      <c r="D1209" s="67" t="s">
        <v>1615</v>
      </c>
      <c r="E1209" s="67">
        <v>0</v>
      </c>
      <c r="F1209" s="70">
        <v>0</v>
      </c>
      <c r="G1209" s="67">
        <v>64973</v>
      </c>
      <c r="H1209" s="70">
        <v>0.81633601789147003</v>
      </c>
      <c r="I1209" s="69">
        <v>0</v>
      </c>
      <c r="J1209" s="69">
        <v>0</v>
      </c>
      <c r="K1209" s="69">
        <v>0</v>
      </c>
      <c r="L1209" s="69">
        <v>0</v>
      </c>
      <c r="M1209" s="69">
        <v>0</v>
      </c>
      <c r="N1209" s="69">
        <v>0</v>
      </c>
      <c r="O1209" s="69">
        <v>0</v>
      </c>
      <c r="P1209" s="69">
        <v>0</v>
      </c>
      <c r="Q1209" s="69">
        <v>27.31</v>
      </c>
      <c r="R1209" s="69">
        <v>159.11000000000001</v>
      </c>
      <c r="S1209" s="69">
        <v>544.503999999999</v>
      </c>
      <c r="T1209" s="69">
        <v>1023.163</v>
      </c>
      <c r="U1209" s="69">
        <v>12794.72</v>
      </c>
      <c r="V1209" s="69">
        <v>42.068797979671103</v>
      </c>
      <c r="W1209" s="69">
        <v>269.79810460261803</v>
      </c>
    </row>
    <row r="1210" spans="2:23">
      <c r="B1210" s="67">
        <v>1208</v>
      </c>
      <c r="C1210" s="67" t="s">
        <v>1530</v>
      </c>
      <c r="D1210" s="67" t="s">
        <v>1615</v>
      </c>
      <c r="E1210" s="67">
        <v>0</v>
      </c>
      <c r="F1210" s="70">
        <v>0</v>
      </c>
      <c r="G1210" s="67">
        <v>72449</v>
      </c>
      <c r="H1210" s="70">
        <v>0.91026623613222601</v>
      </c>
      <c r="I1210" s="69">
        <v>0</v>
      </c>
      <c r="J1210" s="69">
        <v>0</v>
      </c>
      <c r="K1210" s="69">
        <v>0</v>
      </c>
      <c r="L1210" s="69">
        <v>0</v>
      </c>
      <c r="M1210" s="69">
        <v>0</v>
      </c>
      <c r="N1210" s="69">
        <v>0</v>
      </c>
      <c r="O1210" s="69">
        <v>0</v>
      </c>
      <c r="P1210" s="69">
        <v>0</v>
      </c>
      <c r="Q1210" s="69">
        <v>0</v>
      </c>
      <c r="R1210" s="69">
        <v>32.380000000000003</v>
      </c>
      <c r="S1210" s="69">
        <v>281.38399999999803</v>
      </c>
      <c r="T1210" s="69">
        <v>645.681000000003</v>
      </c>
      <c r="U1210" s="69">
        <v>12215.77</v>
      </c>
      <c r="V1210" s="69">
        <v>24.945672123732599</v>
      </c>
      <c r="W1210" s="69">
        <v>221.24130511982199</v>
      </c>
    </row>
    <row r="1211" spans="2:23">
      <c r="B1211" s="67">
        <v>1209</v>
      </c>
      <c r="C1211" s="67" t="s">
        <v>1531</v>
      </c>
      <c r="D1211" s="67" t="s">
        <v>1615</v>
      </c>
      <c r="E1211" s="67">
        <v>0</v>
      </c>
      <c r="F1211" s="70">
        <v>0</v>
      </c>
      <c r="G1211" s="67">
        <v>44347</v>
      </c>
      <c r="H1211" s="70">
        <v>0.557186114007865</v>
      </c>
      <c r="I1211" s="69">
        <v>0</v>
      </c>
      <c r="J1211" s="69">
        <v>0</v>
      </c>
      <c r="K1211" s="69">
        <v>0</v>
      </c>
      <c r="L1211" s="69">
        <v>0</v>
      </c>
      <c r="M1211" s="69">
        <v>0</v>
      </c>
      <c r="N1211" s="69">
        <v>0</v>
      </c>
      <c r="O1211" s="69">
        <v>0</v>
      </c>
      <c r="P1211" s="69">
        <v>52</v>
      </c>
      <c r="Q1211" s="69">
        <v>582.73</v>
      </c>
      <c r="R1211" s="69">
        <v>1787.395</v>
      </c>
      <c r="S1211" s="69">
        <v>4357.8619999999901</v>
      </c>
      <c r="T1211" s="69">
        <v>7149.3820000000296</v>
      </c>
      <c r="U1211" s="69">
        <v>170190.18</v>
      </c>
      <c r="V1211" s="69">
        <v>362.73732205902701</v>
      </c>
      <c r="W1211" s="69">
        <v>1914.85219874517</v>
      </c>
    </row>
    <row r="1212" spans="2:23">
      <c r="B1212" s="67">
        <v>1210</v>
      </c>
      <c r="C1212" s="67" t="s">
        <v>1532</v>
      </c>
      <c r="D1212" s="67" t="s">
        <v>1615</v>
      </c>
      <c r="E1212" s="67">
        <v>0</v>
      </c>
      <c r="F1212" s="70">
        <v>0</v>
      </c>
      <c r="G1212" s="67">
        <v>54616</v>
      </c>
      <c r="H1212" s="70">
        <v>0.68620823962508304</v>
      </c>
      <c r="I1212" s="69">
        <v>0</v>
      </c>
      <c r="J1212" s="69">
        <v>0</v>
      </c>
      <c r="K1212" s="69">
        <v>0</v>
      </c>
      <c r="L1212" s="69">
        <v>0</v>
      </c>
      <c r="M1212" s="69">
        <v>0</v>
      </c>
      <c r="N1212" s="69">
        <v>0</v>
      </c>
      <c r="O1212" s="69">
        <v>0</v>
      </c>
      <c r="P1212" s="69">
        <v>4.66</v>
      </c>
      <c r="Q1212" s="69">
        <v>204.11</v>
      </c>
      <c r="R1212" s="69">
        <v>987.08500000000004</v>
      </c>
      <c r="S1212" s="69">
        <v>2806.3719999999998</v>
      </c>
      <c r="T1212" s="69">
        <v>4735.8860000000204</v>
      </c>
      <c r="U1212" s="69">
        <v>167642.76999999999</v>
      </c>
      <c r="V1212" s="69">
        <v>225.33404442713399</v>
      </c>
      <c r="W1212" s="69">
        <v>1592.22524948203</v>
      </c>
    </row>
    <row r="1213" spans="2:23">
      <c r="B1213" s="67">
        <v>1211</v>
      </c>
      <c r="C1213" s="67" t="s">
        <v>1533</v>
      </c>
      <c r="D1213" s="67" t="s">
        <v>1615</v>
      </c>
      <c r="E1213" s="67">
        <v>0</v>
      </c>
      <c r="F1213" s="70">
        <v>0</v>
      </c>
      <c r="G1213" s="67">
        <v>40142</v>
      </c>
      <c r="H1213" s="70">
        <v>0.50435350730610196</v>
      </c>
      <c r="I1213" s="69">
        <v>0</v>
      </c>
      <c r="J1213" s="69">
        <v>0</v>
      </c>
      <c r="K1213" s="69">
        <v>0</v>
      </c>
      <c r="L1213" s="69">
        <v>0</v>
      </c>
      <c r="M1213" s="69">
        <v>0</v>
      </c>
      <c r="N1213" s="69">
        <v>0</v>
      </c>
      <c r="O1213" s="69">
        <v>0</v>
      </c>
      <c r="P1213" s="69">
        <v>78.394999999999996</v>
      </c>
      <c r="Q1213" s="69">
        <v>733.87</v>
      </c>
      <c r="R1213" s="69">
        <v>2032.7650000000001</v>
      </c>
      <c r="S1213" s="69">
        <v>4676.1799999999903</v>
      </c>
      <c r="T1213" s="69">
        <v>7592.7330000001002</v>
      </c>
      <c r="U1213" s="69">
        <v>170191.89</v>
      </c>
      <c r="V1213" s="69">
        <v>404.806120038698</v>
      </c>
      <c r="W1213" s="69">
        <v>1993.4136105131399</v>
      </c>
    </row>
    <row r="1214" spans="2:23">
      <c r="B1214" s="67">
        <v>1212</v>
      </c>
      <c r="C1214" s="67" t="s">
        <v>1534</v>
      </c>
      <c r="D1214" s="67" t="s">
        <v>1615</v>
      </c>
      <c r="E1214" s="67">
        <v>0</v>
      </c>
      <c r="F1214" s="70">
        <v>0</v>
      </c>
      <c r="G1214" s="67">
        <v>52676</v>
      </c>
      <c r="H1214" s="70">
        <v>0.66183362440476901</v>
      </c>
      <c r="I1214" s="69">
        <v>0</v>
      </c>
      <c r="J1214" s="69">
        <v>0</v>
      </c>
      <c r="K1214" s="69">
        <v>0</v>
      </c>
      <c r="L1214" s="69">
        <v>0</v>
      </c>
      <c r="M1214" s="69">
        <v>0</v>
      </c>
      <c r="N1214" s="69">
        <v>0</v>
      </c>
      <c r="O1214" s="69">
        <v>0</v>
      </c>
      <c r="P1214" s="69">
        <v>9.09</v>
      </c>
      <c r="Q1214" s="69">
        <v>288.19</v>
      </c>
      <c r="R1214" s="69">
        <v>1183.7049999999999</v>
      </c>
      <c r="S1214" s="69">
        <v>3081.8679999999999</v>
      </c>
      <c r="T1214" s="69">
        <v>5090.0910000000304</v>
      </c>
      <c r="U1214" s="69">
        <v>167644.48000000001</v>
      </c>
      <c r="V1214" s="69">
        <v>250.279716550866</v>
      </c>
      <c r="W1214" s="69">
        <v>1642.7167701451301</v>
      </c>
    </row>
    <row r="1215" spans="2:23">
      <c r="B1215" s="67">
        <v>1213</v>
      </c>
      <c r="C1215" s="67" t="s">
        <v>1535</v>
      </c>
      <c r="D1215" s="67" t="s">
        <v>1615</v>
      </c>
      <c r="E1215" s="67">
        <v>0</v>
      </c>
      <c r="F1215" s="70">
        <v>0</v>
      </c>
      <c r="G1215" s="67">
        <v>63177</v>
      </c>
      <c r="H1215" s="70">
        <v>0.793770652460705</v>
      </c>
      <c r="I1215" s="69">
        <v>0</v>
      </c>
      <c r="J1215" s="69">
        <v>0</v>
      </c>
      <c r="K1215" s="69">
        <v>0</v>
      </c>
      <c r="L1215" s="69">
        <v>0</v>
      </c>
      <c r="M1215" s="69">
        <v>0</v>
      </c>
      <c r="N1215" s="69">
        <v>0</v>
      </c>
      <c r="O1215" s="69">
        <v>0</v>
      </c>
      <c r="P1215" s="69">
        <v>0</v>
      </c>
      <c r="Q1215" s="69">
        <v>36.14</v>
      </c>
      <c r="R1215" s="69">
        <v>163.35499999999999</v>
      </c>
      <c r="S1215" s="69">
        <v>510.087999999999</v>
      </c>
      <c r="T1215" s="69">
        <v>964.559000000011</v>
      </c>
      <c r="U1215" s="69">
        <v>10519.01</v>
      </c>
      <c r="V1215" s="69">
        <v>40.250113329396498</v>
      </c>
      <c r="W1215" s="69">
        <v>239.50972736306599</v>
      </c>
    </row>
    <row r="1216" spans="2:23">
      <c r="B1216" s="67">
        <v>1214</v>
      </c>
      <c r="C1216" s="67" t="s">
        <v>1536</v>
      </c>
      <c r="D1216" s="67" t="s">
        <v>1615</v>
      </c>
      <c r="E1216" s="67">
        <v>0</v>
      </c>
      <c r="F1216" s="70">
        <v>0</v>
      </c>
      <c r="G1216" s="67">
        <v>71719</v>
      </c>
      <c r="H1216" s="70">
        <v>0.90109434483798401</v>
      </c>
      <c r="I1216" s="69">
        <v>0</v>
      </c>
      <c r="J1216" s="69">
        <v>0</v>
      </c>
      <c r="K1216" s="69">
        <v>0</v>
      </c>
      <c r="L1216" s="69">
        <v>0</v>
      </c>
      <c r="M1216" s="69">
        <v>0</v>
      </c>
      <c r="N1216" s="69">
        <v>0</v>
      </c>
      <c r="O1216" s="69">
        <v>0</v>
      </c>
      <c r="P1216" s="69">
        <v>0</v>
      </c>
      <c r="Q1216" s="69">
        <v>0</v>
      </c>
      <c r="R1216" s="69">
        <v>47.98</v>
      </c>
      <c r="S1216" s="69">
        <v>264.46799999999899</v>
      </c>
      <c r="T1216" s="69">
        <v>566.93700000001297</v>
      </c>
      <c r="U1216" s="69">
        <v>10519.01</v>
      </c>
      <c r="V1216" s="69">
        <v>22.598886934452398</v>
      </c>
      <c r="W1216" s="69">
        <v>186.42358322188699</v>
      </c>
    </row>
    <row r="1217" spans="2:23">
      <c r="B1217" s="67">
        <v>1215</v>
      </c>
      <c r="C1217" s="67" t="s">
        <v>1537</v>
      </c>
      <c r="D1217" s="67" t="s">
        <v>1615</v>
      </c>
      <c r="E1217" s="67">
        <v>0</v>
      </c>
      <c r="F1217" s="70">
        <v>0</v>
      </c>
      <c r="G1217" s="67">
        <v>41640</v>
      </c>
      <c r="H1217" s="70">
        <v>0.52317473081127297</v>
      </c>
      <c r="I1217" s="69">
        <v>0</v>
      </c>
      <c r="J1217" s="69">
        <v>0</v>
      </c>
      <c r="K1217" s="69">
        <v>0</v>
      </c>
      <c r="L1217" s="69">
        <v>0</v>
      </c>
      <c r="M1217" s="69">
        <v>0</v>
      </c>
      <c r="N1217" s="69">
        <v>0</v>
      </c>
      <c r="O1217" s="69">
        <v>0</v>
      </c>
      <c r="P1217" s="69">
        <v>55.865000000000002</v>
      </c>
      <c r="Q1217" s="69">
        <v>557.54999999999995</v>
      </c>
      <c r="R1217" s="69">
        <v>1592.16</v>
      </c>
      <c r="S1217" s="69">
        <v>3840.8539999999998</v>
      </c>
      <c r="T1217" s="69">
        <v>6361.6200000000099</v>
      </c>
      <c r="U1217" s="69">
        <v>139911.82999999999</v>
      </c>
      <c r="V1217" s="69">
        <v>327.75417195411501</v>
      </c>
      <c r="W1217" s="69">
        <v>1676.6933062943999</v>
      </c>
    </row>
    <row r="1218" spans="2:23">
      <c r="B1218" s="67">
        <v>1216</v>
      </c>
      <c r="C1218" s="67" t="s">
        <v>1538</v>
      </c>
      <c r="D1218" s="67" t="s">
        <v>1615</v>
      </c>
      <c r="E1218" s="67">
        <v>0</v>
      </c>
      <c r="F1218" s="70">
        <v>0</v>
      </c>
      <c r="G1218" s="67">
        <v>51968</v>
      </c>
      <c r="H1218" s="70">
        <v>0.65293814627281999</v>
      </c>
      <c r="I1218" s="69">
        <v>0</v>
      </c>
      <c r="J1218" s="69">
        <v>0</v>
      </c>
      <c r="K1218" s="69">
        <v>0</v>
      </c>
      <c r="L1218" s="69">
        <v>0</v>
      </c>
      <c r="M1218" s="69">
        <v>0</v>
      </c>
      <c r="N1218" s="69">
        <v>0</v>
      </c>
      <c r="O1218" s="69">
        <v>0</v>
      </c>
      <c r="P1218" s="69">
        <v>8.69</v>
      </c>
      <c r="Q1218" s="69">
        <v>198.24</v>
      </c>
      <c r="R1218" s="69">
        <v>869.125</v>
      </c>
      <c r="S1218" s="69">
        <v>2299.97999999999</v>
      </c>
      <c r="T1218" s="69">
        <v>3883.3800000000201</v>
      </c>
      <c r="U1218" s="69">
        <v>137157.03</v>
      </c>
      <c r="V1218" s="69">
        <v>191.10319144124301</v>
      </c>
      <c r="W1218" s="69">
        <v>1326.46834398961</v>
      </c>
    </row>
    <row r="1219" spans="2:23">
      <c r="B1219" s="67">
        <v>1217</v>
      </c>
      <c r="C1219" s="67" t="s">
        <v>1539</v>
      </c>
      <c r="D1219" s="67" t="s">
        <v>1615</v>
      </c>
      <c r="E1219" s="67">
        <v>0</v>
      </c>
      <c r="F1219" s="70">
        <v>0</v>
      </c>
      <c r="G1219" s="67">
        <v>37132</v>
      </c>
      <c r="H1219" s="70">
        <v>0.466535161010667</v>
      </c>
      <c r="I1219" s="69">
        <v>0</v>
      </c>
      <c r="J1219" s="69">
        <v>0</v>
      </c>
      <c r="K1219" s="69">
        <v>0</v>
      </c>
      <c r="L1219" s="69">
        <v>0</v>
      </c>
      <c r="M1219" s="69">
        <v>0</v>
      </c>
      <c r="N1219" s="69">
        <v>0</v>
      </c>
      <c r="O1219" s="69">
        <v>1.73</v>
      </c>
      <c r="P1219" s="69">
        <v>83.97</v>
      </c>
      <c r="Q1219" s="69">
        <v>702.88</v>
      </c>
      <c r="R1219" s="69">
        <v>1826.365</v>
      </c>
      <c r="S1219" s="69">
        <v>4179.152</v>
      </c>
      <c r="T1219" s="69">
        <v>6807.7450000000999</v>
      </c>
      <c r="U1219" s="69">
        <v>139913.64000000001</v>
      </c>
      <c r="V1219" s="69">
        <v>368.00428528351199</v>
      </c>
      <c r="W1219" s="69">
        <v>1750.3111622402901</v>
      </c>
    </row>
    <row r="1220" spans="2:23">
      <c r="B1220" s="67">
        <v>1218</v>
      </c>
      <c r="C1220" s="67" t="s">
        <v>1540</v>
      </c>
      <c r="D1220" s="67" t="s">
        <v>1615</v>
      </c>
      <c r="E1220" s="67">
        <v>0</v>
      </c>
      <c r="F1220" s="70">
        <v>0</v>
      </c>
      <c r="G1220" s="67">
        <v>49888</v>
      </c>
      <c r="H1220" s="70">
        <v>0.62680453820155502</v>
      </c>
      <c r="I1220" s="69">
        <v>0</v>
      </c>
      <c r="J1220" s="69">
        <v>0</v>
      </c>
      <c r="K1220" s="69">
        <v>0</v>
      </c>
      <c r="L1220" s="69">
        <v>0</v>
      </c>
      <c r="M1220" s="69">
        <v>0</v>
      </c>
      <c r="N1220" s="69">
        <v>0</v>
      </c>
      <c r="O1220" s="69">
        <v>0</v>
      </c>
      <c r="P1220" s="69">
        <v>13.505000000000001</v>
      </c>
      <c r="Q1220" s="69">
        <v>274.02999999999997</v>
      </c>
      <c r="R1220" s="69">
        <v>1029.6949999999999</v>
      </c>
      <c r="S1220" s="69">
        <v>2578.6280000000002</v>
      </c>
      <c r="T1220" s="69">
        <v>4179.48200000002</v>
      </c>
      <c r="U1220" s="69">
        <v>137158.84</v>
      </c>
      <c r="V1220" s="69">
        <v>213.702078375696</v>
      </c>
      <c r="W1220" s="69">
        <v>1370.84105264001</v>
      </c>
    </row>
    <row r="1221" spans="2:23">
      <c r="B1221" s="67">
        <v>1219</v>
      </c>
      <c r="C1221" s="67" t="s">
        <v>1541</v>
      </c>
      <c r="D1221" s="67" t="s">
        <v>1615</v>
      </c>
      <c r="E1221" s="67">
        <v>0</v>
      </c>
      <c r="F1221" s="70">
        <v>0</v>
      </c>
      <c r="G1221" s="67">
        <v>44225</v>
      </c>
      <c r="H1221" s="70">
        <v>0.55565327738060799</v>
      </c>
      <c r="I1221" s="69">
        <v>0</v>
      </c>
      <c r="J1221" s="69">
        <v>0</v>
      </c>
      <c r="K1221" s="69">
        <v>0</v>
      </c>
      <c r="L1221" s="69">
        <v>0</v>
      </c>
      <c r="M1221" s="69">
        <v>0</v>
      </c>
      <c r="N1221" s="69">
        <v>0</v>
      </c>
      <c r="O1221" s="69">
        <v>0</v>
      </c>
      <c r="P1221" s="69">
        <v>1066.23</v>
      </c>
      <c r="Q1221" s="69">
        <v>4487.63</v>
      </c>
      <c r="R1221" s="69">
        <v>8577.1650000000009</v>
      </c>
      <c r="S1221" s="69">
        <v>16687.662</v>
      </c>
      <c r="T1221" s="69">
        <v>24545.139000000101</v>
      </c>
      <c r="U1221" s="69">
        <v>152062.51999999999</v>
      </c>
      <c r="V1221" s="69">
        <v>1699.9714460177699</v>
      </c>
      <c r="W1221" s="69">
        <v>5324.8528431479699</v>
      </c>
    </row>
    <row r="1222" spans="2:23">
      <c r="B1222" s="67">
        <v>1220</v>
      </c>
      <c r="C1222" s="67" t="s">
        <v>1542</v>
      </c>
      <c r="D1222" s="67" t="s">
        <v>1615</v>
      </c>
      <c r="E1222" s="67">
        <v>0</v>
      </c>
      <c r="F1222" s="70">
        <v>0</v>
      </c>
      <c r="G1222" s="67">
        <v>50357</v>
      </c>
      <c r="H1222" s="70">
        <v>0.63269716425223999</v>
      </c>
      <c r="I1222" s="69">
        <v>0</v>
      </c>
      <c r="J1222" s="69">
        <v>0</v>
      </c>
      <c r="K1222" s="69">
        <v>0</v>
      </c>
      <c r="L1222" s="69">
        <v>0</v>
      </c>
      <c r="M1222" s="69">
        <v>0</v>
      </c>
      <c r="N1222" s="69">
        <v>0</v>
      </c>
      <c r="O1222" s="69">
        <v>0</v>
      </c>
      <c r="P1222" s="69">
        <v>865.07500000000005</v>
      </c>
      <c r="Q1222" s="69">
        <v>4225.57</v>
      </c>
      <c r="R1222" s="69">
        <v>8331.2000000000007</v>
      </c>
      <c r="S1222" s="69">
        <v>16413.065999999999</v>
      </c>
      <c r="T1222" s="69">
        <v>24291.932000000001</v>
      </c>
      <c r="U1222" s="69">
        <v>152062.51999999999</v>
      </c>
      <c r="V1222" s="69">
        <v>1605.5460888794</v>
      </c>
      <c r="W1222" s="69">
        <v>5275.0238516377403</v>
      </c>
    </row>
    <row r="1223" spans="2:23">
      <c r="B1223" s="67">
        <v>1221</v>
      </c>
      <c r="C1223" s="67" t="s">
        <v>1543</v>
      </c>
      <c r="D1223" s="67" t="s">
        <v>1615</v>
      </c>
      <c r="E1223" s="67">
        <v>0</v>
      </c>
      <c r="F1223" s="70">
        <v>0</v>
      </c>
      <c r="G1223" s="67">
        <v>6177</v>
      </c>
      <c r="H1223" s="70">
        <v>7.7609277430865306E-2</v>
      </c>
      <c r="I1223" s="69">
        <v>0</v>
      </c>
      <c r="J1223" s="69">
        <v>0</v>
      </c>
      <c r="K1223" s="69">
        <v>0</v>
      </c>
      <c r="L1223" s="69">
        <v>0</v>
      </c>
      <c r="M1223" s="69">
        <v>244.23</v>
      </c>
      <c r="N1223" s="69">
        <v>2095.5949999999998</v>
      </c>
      <c r="O1223" s="69">
        <v>7260.53</v>
      </c>
      <c r="P1223" s="69">
        <v>19302.34</v>
      </c>
      <c r="Q1223" s="69">
        <v>44066.45</v>
      </c>
      <c r="R1223" s="69">
        <v>69393.835000000006</v>
      </c>
      <c r="S1223" s="69">
        <v>109837.44999999899</v>
      </c>
      <c r="T1223" s="69">
        <v>145358.976</v>
      </c>
      <c r="U1223" s="69">
        <v>13815878.48</v>
      </c>
      <c r="V1223" s="69">
        <v>18027.067228706801</v>
      </c>
      <c r="W1223" s="69">
        <v>69249.360492169304</v>
      </c>
    </row>
    <row r="1224" spans="2:23">
      <c r="B1224" s="67">
        <v>1222</v>
      </c>
      <c r="C1224" s="67" t="s">
        <v>1544</v>
      </c>
      <c r="D1224" s="67" t="s">
        <v>1615</v>
      </c>
      <c r="E1224" s="67">
        <v>0</v>
      </c>
      <c r="F1224" s="70">
        <v>0</v>
      </c>
      <c r="G1224" s="67">
        <v>7279</v>
      </c>
      <c r="H1224" s="70">
        <v>9.1455064014775503E-2</v>
      </c>
      <c r="I1224" s="69">
        <v>0</v>
      </c>
      <c r="J1224" s="69">
        <v>0</v>
      </c>
      <c r="K1224" s="69">
        <v>0</v>
      </c>
      <c r="L1224" s="69">
        <v>0</v>
      </c>
      <c r="M1224" s="69">
        <v>215.17</v>
      </c>
      <c r="N1224" s="69">
        <v>2000</v>
      </c>
      <c r="O1224" s="69">
        <v>7143.37</v>
      </c>
      <c r="P1224" s="69">
        <v>19165.884999999998</v>
      </c>
      <c r="Q1224" s="69">
        <v>43761.84</v>
      </c>
      <c r="R1224" s="69">
        <v>68920.244999999995</v>
      </c>
      <c r="S1224" s="69">
        <v>109042.67</v>
      </c>
      <c r="T1224" s="69">
        <v>143982.08600000001</v>
      </c>
      <c r="U1224" s="69">
        <v>13815878.48</v>
      </c>
      <c r="V1224" s="69">
        <v>17872.9824387179</v>
      </c>
      <c r="W1224" s="69">
        <v>69121.921144933105</v>
      </c>
    </row>
    <row r="1225" spans="2:23">
      <c r="B1225" s="67">
        <v>1223</v>
      </c>
      <c r="C1225" s="67" t="s">
        <v>1545</v>
      </c>
      <c r="D1225" s="67" t="s">
        <v>1615</v>
      </c>
      <c r="E1225" s="67">
        <v>0</v>
      </c>
      <c r="F1225" s="70">
        <v>0</v>
      </c>
      <c r="G1225" s="67">
        <v>5710</v>
      </c>
      <c r="H1225" s="70">
        <v>7.1741779849480505E-2</v>
      </c>
      <c r="I1225" s="69">
        <v>0</v>
      </c>
      <c r="J1225" s="69">
        <v>0</v>
      </c>
      <c r="K1225" s="69">
        <v>0</v>
      </c>
      <c r="L1225" s="69">
        <v>0</v>
      </c>
      <c r="M1225" s="69">
        <v>318.06</v>
      </c>
      <c r="N1225" s="69">
        <v>2502.17</v>
      </c>
      <c r="O1225" s="69">
        <v>8200.1</v>
      </c>
      <c r="P1225" s="69">
        <v>21299.424999999999</v>
      </c>
      <c r="Q1225" s="69">
        <v>48171.4</v>
      </c>
      <c r="R1225" s="69">
        <v>75290.755000000005</v>
      </c>
      <c r="S1225" s="69">
        <v>118539.11</v>
      </c>
      <c r="T1225" s="69">
        <v>157021.38000000099</v>
      </c>
      <c r="U1225" s="69">
        <v>13832666.02</v>
      </c>
      <c r="V1225" s="69">
        <v>19727.038674724499</v>
      </c>
      <c r="W1225" s="69">
        <v>70671.471187375893</v>
      </c>
    </row>
    <row r="1226" spans="2:23">
      <c r="B1226" s="67">
        <v>1224</v>
      </c>
      <c r="C1226" s="67" t="s">
        <v>1546</v>
      </c>
      <c r="D1226" s="67" t="s">
        <v>1615</v>
      </c>
      <c r="E1226" s="67">
        <v>0</v>
      </c>
      <c r="F1226" s="70">
        <v>0</v>
      </c>
      <c r="G1226" s="67">
        <v>6936</v>
      </c>
      <c r="H1226" s="70">
        <v>8.7145531529946793E-2</v>
      </c>
      <c r="I1226" s="69">
        <v>0</v>
      </c>
      <c r="J1226" s="69">
        <v>0</v>
      </c>
      <c r="K1226" s="69">
        <v>0</v>
      </c>
      <c r="L1226" s="69">
        <v>0</v>
      </c>
      <c r="M1226" s="69">
        <v>262.3</v>
      </c>
      <c r="N1226" s="69">
        <v>2256.46</v>
      </c>
      <c r="O1226" s="69">
        <v>7983.02</v>
      </c>
      <c r="P1226" s="69">
        <v>21072.37</v>
      </c>
      <c r="Q1226" s="69">
        <v>47826.35</v>
      </c>
      <c r="R1226" s="69">
        <v>74647.955000000002</v>
      </c>
      <c r="S1226" s="69">
        <v>117418.726</v>
      </c>
      <c r="T1226" s="69">
        <v>156372.87700000001</v>
      </c>
      <c r="U1226" s="69">
        <v>13832666.02</v>
      </c>
      <c r="V1226" s="69">
        <v>19478.5285275973</v>
      </c>
      <c r="W1226" s="69">
        <v>70537.381475192698</v>
      </c>
    </row>
    <row r="1227" spans="2:23">
      <c r="B1227" s="67">
        <v>1225</v>
      </c>
      <c r="C1227" s="67" t="s">
        <v>1547</v>
      </c>
      <c r="D1227" s="67" t="s">
        <v>1615</v>
      </c>
      <c r="E1227" s="67">
        <v>0</v>
      </c>
      <c r="F1227" s="70">
        <v>0</v>
      </c>
      <c r="G1227" s="67">
        <v>42604</v>
      </c>
      <c r="H1227" s="70">
        <v>0.53528665301353195</v>
      </c>
      <c r="I1227" s="69">
        <v>0</v>
      </c>
      <c r="J1227" s="69">
        <v>0</v>
      </c>
      <c r="K1227" s="69">
        <v>0</v>
      </c>
      <c r="L1227" s="69">
        <v>0</v>
      </c>
      <c r="M1227" s="69">
        <v>0</v>
      </c>
      <c r="N1227" s="69">
        <v>0</v>
      </c>
      <c r="O1227" s="69">
        <v>0</v>
      </c>
      <c r="P1227" s="69">
        <v>1153.3050000000001</v>
      </c>
      <c r="Q1227" s="69">
        <v>4424.1899999999996</v>
      </c>
      <c r="R1227" s="69">
        <v>8445.64</v>
      </c>
      <c r="S1227" s="69">
        <v>16149.366</v>
      </c>
      <c r="T1227" s="69">
        <v>24145.200000000001</v>
      </c>
      <c r="U1227" s="69">
        <v>150186.68</v>
      </c>
      <c r="V1227" s="69">
        <v>1695.6185983339799</v>
      </c>
      <c r="W1227" s="69">
        <v>5228.6070231337999</v>
      </c>
    </row>
    <row r="1228" spans="2:23">
      <c r="B1228" s="67">
        <v>1226</v>
      </c>
      <c r="C1228" s="67" t="s">
        <v>1548</v>
      </c>
      <c r="D1228" s="67" t="s">
        <v>1615</v>
      </c>
      <c r="E1228" s="67">
        <v>0</v>
      </c>
      <c r="F1228" s="70">
        <v>0</v>
      </c>
      <c r="G1228" s="67">
        <v>49606</v>
      </c>
      <c r="H1228" s="70">
        <v>0.623261424030355</v>
      </c>
      <c r="I1228" s="69">
        <v>0</v>
      </c>
      <c r="J1228" s="69">
        <v>0</v>
      </c>
      <c r="K1228" s="69">
        <v>0</v>
      </c>
      <c r="L1228" s="69">
        <v>0</v>
      </c>
      <c r="M1228" s="69">
        <v>0</v>
      </c>
      <c r="N1228" s="69">
        <v>0</v>
      </c>
      <c r="O1228" s="69">
        <v>0</v>
      </c>
      <c r="P1228" s="69">
        <v>894.755</v>
      </c>
      <c r="Q1228" s="69">
        <v>4137.8500000000004</v>
      </c>
      <c r="R1228" s="69">
        <v>8206.0400000000009</v>
      </c>
      <c r="S1228" s="69">
        <v>15865.972</v>
      </c>
      <c r="T1228" s="69">
        <v>23819.4190000003</v>
      </c>
      <c r="U1228" s="69">
        <v>150186.68</v>
      </c>
      <c r="V1228" s="69">
        <v>1585.1205138772</v>
      </c>
      <c r="W1228" s="69">
        <v>5179.1974223483403</v>
      </c>
    </row>
    <row r="1229" spans="2:23">
      <c r="B1229" s="67">
        <v>1227</v>
      </c>
      <c r="C1229" s="67" t="s">
        <v>1549</v>
      </c>
      <c r="D1229" s="67" t="s">
        <v>1615</v>
      </c>
      <c r="E1229" s="67">
        <v>0</v>
      </c>
      <c r="F1229" s="70">
        <v>0</v>
      </c>
      <c r="G1229" s="67">
        <v>5455</v>
      </c>
      <c r="H1229" s="70">
        <v>6.8537900013820693E-2</v>
      </c>
      <c r="I1229" s="69">
        <v>0</v>
      </c>
      <c r="J1229" s="69">
        <v>0</v>
      </c>
      <c r="K1229" s="69">
        <v>0</v>
      </c>
      <c r="L1229" s="69">
        <v>0</v>
      </c>
      <c r="M1229" s="69">
        <v>355.93</v>
      </c>
      <c r="N1229" s="69">
        <v>2299.2449999999999</v>
      </c>
      <c r="O1229" s="69">
        <v>7344.98</v>
      </c>
      <c r="P1229" s="69">
        <v>19127</v>
      </c>
      <c r="Q1229" s="69">
        <v>42834.21</v>
      </c>
      <c r="R1229" s="69">
        <v>67608.404999999999</v>
      </c>
      <c r="S1229" s="69">
        <v>106013.47</v>
      </c>
      <c r="T1229" s="69">
        <v>140698.90200000201</v>
      </c>
      <c r="U1229" s="69">
        <v>12835129.41</v>
      </c>
      <c r="V1229" s="69">
        <v>17697.0643282532</v>
      </c>
      <c r="W1229" s="69">
        <v>65471.788721331599</v>
      </c>
    </row>
    <row r="1230" spans="2:23">
      <c r="B1230" s="67">
        <v>1228</v>
      </c>
      <c r="C1230" s="67" t="s">
        <v>1550</v>
      </c>
      <c r="D1230" s="67" t="s">
        <v>1615</v>
      </c>
      <c r="E1230" s="67">
        <v>0</v>
      </c>
      <c r="F1230" s="70">
        <v>0</v>
      </c>
      <c r="G1230" s="67">
        <v>6696</v>
      </c>
      <c r="H1230" s="70">
        <v>8.41301152140317E-2</v>
      </c>
      <c r="I1230" s="69">
        <v>0</v>
      </c>
      <c r="J1230" s="69">
        <v>0</v>
      </c>
      <c r="K1230" s="69">
        <v>0</v>
      </c>
      <c r="L1230" s="69">
        <v>0</v>
      </c>
      <c r="M1230" s="69">
        <v>319.44</v>
      </c>
      <c r="N1230" s="69">
        <v>2186.0650000000001</v>
      </c>
      <c r="O1230" s="69">
        <v>7222.34</v>
      </c>
      <c r="P1230" s="69">
        <v>18952.064999999999</v>
      </c>
      <c r="Q1230" s="69">
        <v>42450.84</v>
      </c>
      <c r="R1230" s="69">
        <v>67157.054999999993</v>
      </c>
      <c r="S1230" s="69">
        <v>104949.178</v>
      </c>
      <c r="T1230" s="69">
        <v>139357.55300000001</v>
      </c>
      <c r="U1230" s="69">
        <v>12835129.41</v>
      </c>
      <c r="V1230" s="69">
        <v>17528.812832857999</v>
      </c>
      <c r="W1230" s="69">
        <v>65334.527294863503</v>
      </c>
    </row>
    <row r="1231" spans="2:23">
      <c r="B1231" s="67">
        <v>1229</v>
      </c>
      <c r="C1231" s="67" t="s">
        <v>1551</v>
      </c>
      <c r="D1231" s="67" t="s">
        <v>1615</v>
      </c>
      <c r="E1231" s="67">
        <v>0</v>
      </c>
      <c r="F1231" s="70">
        <v>0</v>
      </c>
      <c r="G1231" s="67">
        <v>5033</v>
      </c>
      <c r="H1231" s="70">
        <v>6.3235792991669898E-2</v>
      </c>
      <c r="I1231" s="69">
        <v>0</v>
      </c>
      <c r="J1231" s="69">
        <v>0</v>
      </c>
      <c r="K1231" s="69">
        <v>0</v>
      </c>
      <c r="L1231" s="69">
        <v>0</v>
      </c>
      <c r="M1231" s="69">
        <v>429.51</v>
      </c>
      <c r="N1231" s="69">
        <v>2736.67</v>
      </c>
      <c r="O1231" s="69">
        <v>8278.89</v>
      </c>
      <c r="P1231" s="69">
        <v>21052.834999999999</v>
      </c>
      <c r="Q1231" s="69">
        <v>46808.73</v>
      </c>
      <c r="R1231" s="69">
        <v>73049.19</v>
      </c>
      <c r="S1231" s="69">
        <v>115033.724</v>
      </c>
      <c r="T1231" s="69">
        <v>151759.72300000099</v>
      </c>
      <c r="U1231" s="69">
        <v>12858704.380000001</v>
      </c>
      <c r="V1231" s="69">
        <v>19392.6829265872</v>
      </c>
      <c r="W1231" s="69">
        <v>66931.087711519605</v>
      </c>
    </row>
    <row r="1232" spans="2:23">
      <c r="B1232" s="67">
        <v>1230</v>
      </c>
      <c r="C1232" s="67" t="s">
        <v>1552</v>
      </c>
      <c r="D1232" s="67" t="s">
        <v>1615</v>
      </c>
      <c r="E1232" s="67">
        <v>0</v>
      </c>
      <c r="F1232" s="70">
        <v>0</v>
      </c>
      <c r="G1232" s="67">
        <v>6398</v>
      </c>
      <c r="H1232" s="70">
        <v>8.0385973288437093E-2</v>
      </c>
      <c r="I1232" s="69">
        <v>0</v>
      </c>
      <c r="J1232" s="69">
        <v>0</v>
      </c>
      <c r="K1232" s="69">
        <v>0</v>
      </c>
      <c r="L1232" s="69">
        <v>0</v>
      </c>
      <c r="M1232" s="69">
        <v>369.67</v>
      </c>
      <c r="N1232" s="69">
        <v>2447.92</v>
      </c>
      <c r="O1232" s="69">
        <v>8033.68</v>
      </c>
      <c r="P1232" s="69">
        <v>20774.205000000002</v>
      </c>
      <c r="Q1232" s="69">
        <v>46390.75</v>
      </c>
      <c r="R1232" s="69">
        <v>72508.11</v>
      </c>
      <c r="S1232" s="69">
        <v>113976.068</v>
      </c>
      <c r="T1232" s="69">
        <v>150361.602000001</v>
      </c>
      <c r="U1232" s="69">
        <v>12858704.380000001</v>
      </c>
      <c r="V1232" s="69">
        <v>19113.933346735201</v>
      </c>
      <c r="W1232" s="69">
        <v>66789.774009682893</v>
      </c>
    </row>
    <row r="1233" spans="2:23">
      <c r="B1233" s="67">
        <v>1231</v>
      </c>
      <c r="C1233" s="67" t="s">
        <v>1553</v>
      </c>
      <c r="D1233" s="67" t="s">
        <v>1615</v>
      </c>
      <c r="E1233" s="67">
        <v>0</v>
      </c>
      <c r="F1233" s="70">
        <v>0</v>
      </c>
      <c r="G1233" s="67">
        <v>40084</v>
      </c>
      <c r="H1233" s="70">
        <v>0.503624781696423</v>
      </c>
      <c r="I1233" s="69">
        <v>0</v>
      </c>
      <c r="J1233" s="69">
        <v>0</v>
      </c>
      <c r="K1233" s="69">
        <v>0</v>
      </c>
      <c r="L1233" s="69">
        <v>0</v>
      </c>
      <c r="M1233" s="69">
        <v>0</v>
      </c>
      <c r="N1233" s="69">
        <v>0</v>
      </c>
      <c r="O1233" s="69">
        <v>0</v>
      </c>
      <c r="P1233" s="69">
        <v>1287.2249999999999</v>
      </c>
      <c r="Q1233" s="69">
        <v>4316.1499999999996</v>
      </c>
      <c r="R1233" s="69">
        <v>8191.2449999999999</v>
      </c>
      <c r="S1233" s="69">
        <v>15674.806</v>
      </c>
      <c r="T1233" s="69">
        <v>23495.058000000099</v>
      </c>
      <c r="U1233" s="69">
        <v>150487.78</v>
      </c>
      <c r="V1233" s="69">
        <v>1699.2719472050901</v>
      </c>
      <c r="W1233" s="69">
        <v>5090.4325864628599</v>
      </c>
    </row>
    <row r="1234" spans="2:23">
      <c r="B1234" s="67">
        <v>1232</v>
      </c>
      <c r="C1234" s="67" t="s">
        <v>1554</v>
      </c>
      <c r="D1234" s="67" t="s">
        <v>1615</v>
      </c>
      <c r="E1234" s="67">
        <v>0</v>
      </c>
      <c r="F1234" s="70">
        <v>0</v>
      </c>
      <c r="G1234" s="67">
        <v>48468</v>
      </c>
      <c r="H1234" s="70">
        <v>0.60896332499905803</v>
      </c>
      <c r="I1234" s="69">
        <v>0</v>
      </c>
      <c r="J1234" s="69">
        <v>0</v>
      </c>
      <c r="K1234" s="69">
        <v>0</v>
      </c>
      <c r="L1234" s="69">
        <v>0</v>
      </c>
      <c r="M1234" s="69">
        <v>0</v>
      </c>
      <c r="N1234" s="69">
        <v>0</v>
      </c>
      <c r="O1234" s="69">
        <v>0</v>
      </c>
      <c r="P1234" s="69">
        <v>943.31500000000005</v>
      </c>
      <c r="Q1234" s="69">
        <v>4007.47</v>
      </c>
      <c r="R1234" s="69">
        <v>7930.3950000000004</v>
      </c>
      <c r="S1234" s="69">
        <v>15449.698</v>
      </c>
      <c r="T1234" s="69">
        <v>23058.702000000099</v>
      </c>
      <c r="U1234" s="69">
        <v>150487.78</v>
      </c>
      <c r="V1234" s="69">
        <v>1555.4346955057699</v>
      </c>
      <c r="W1234" s="69">
        <v>5041.1010728604597</v>
      </c>
    </row>
    <row r="1235" spans="2:23">
      <c r="B1235" s="67">
        <v>1233</v>
      </c>
      <c r="C1235" s="67" t="s">
        <v>1555</v>
      </c>
      <c r="D1235" s="67" t="s">
        <v>1615</v>
      </c>
      <c r="E1235" s="67">
        <v>0</v>
      </c>
      <c r="F1235" s="70">
        <v>0</v>
      </c>
      <c r="G1235" s="67">
        <v>4354</v>
      </c>
      <c r="H1235" s="70">
        <v>5.4704677664560102E-2</v>
      </c>
      <c r="I1235" s="69">
        <v>0</v>
      </c>
      <c r="J1235" s="69">
        <v>0</v>
      </c>
      <c r="K1235" s="69">
        <v>0</v>
      </c>
      <c r="L1235" s="69">
        <v>0</v>
      </c>
      <c r="M1235" s="69">
        <v>500</v>
      </c>
      <c r="N1235" s="69">
        <v>2586.2049999999999</v>
      </c>
      <c r="O1235" s="69">
        <v>7485.01</v>
      </c>
      <c r="P1235" s="69">
        <v>18585.485000000001</v>
      </c>
      <c r="Q1235" s="69">
        <v>40707.82</v>
      </c>
      <c r="R1235" s="69">
        <v>63868.285000000003</v>
      </c>
      <c r="S1235" s="69">
        <v>99663.9739999999</v>
      </c>
      <c r="T1235" s="69">
        <v>133068.94099999999</v>
      </c>
      <c r="U1235" s="69">
        <v>9928655.6300000008</v>
      </c>
      <c r="V1235" s="69">
        <v>17040.985822266299</v>
      </c>
      <c r="W1235" s="69">
        <v>55197.503916995498</v>
      </c>
    </row>
    <row r="1236" spans="2:23">
      <c r="B1236" s="67">
        <v>1234</v>
      </c>
      <c r="C1236" s="67" t="s">
        <v>1556</v>
      </c>
      <c r="D1236" s="67" t="s">
        <v>1615</v>
      </c>
      <c r="E1236" s="67">
        <v>0</v>
      </c>
      <c r="F1236" s="70">
        <v>0</v>
      </c>
      <c r="G1236" s="67">
        <v>5706</v>
      </c>
      <c r="H1236" s="70">
        <v>7.1691522910881905E-2</v>
      </c>
      <c r="I1236" s="69">
        <v>0</v>
      </c>
      <c r="J1236" s="69">
        <v>0</v>
      </c>
      <c r="K1236" s="69">
        <v>0</v>
      </c>
      <c r="L1236" s="69">
        <v>0</v>
      </c>
      <c r="M1236" s="69">
        <v>468.23</v>
      </c>
      <c r="N1236" s="69">
        <v>2470.6</v>
      </c>
      <c r="O1236" s="69">
        <v>7338.41</v>
      </c>
      <c r="P1236" s="69">
        <v>18435.91</v>
      </c>
      <c r="Q1236" s="69">
        <v>40451.160000000003</v>
      </c>
      <c r="R1236" s="69">
        <v>63343.794999999998</v>
      </c>
      <c r="S1236" s="69">
        <v>98791.7659999998</v>
      </c>
      <c r="T1236" s="69">
        <v>131770.018000001</v>
      </c>
      <c r="U1236" s="69">
        <v>9928655.6300000008</v>
      </c>
      <c r="V1236" s="69">
        <v>16851.5597146662</v>
      </c>
      <c r="W1236" s="69">
        <v>55031.547723989301</v>
      </c>
    </row>
    <row r="1237" spans="2:23">
      <c r="B1237" s="67">
        <v>1235</v>
      </c>
      <c r="C1237" s="67" t="s">
        <v>1557</v>
      </c>
      <c r="D1237" s="67" t="s">
        <v>1615</v>
      </c>
      <c r="E1237" s="67">
        <v>0</v>
      </c>
      <c r="F1237" s="70">
        <v>0</v>
      </c>
      <c r="G1237" s="67">
        <v>4029</v>
      </c>
      <c r="H1237" s="70">
        <v>5.0621301403425002E-2</v>
      </c>
      <c r="I1237" s="69">
        <v>0</v>
      </c>
      <c r="J1237" s="69">
        <v>0</v>
      </c>
      <c r="K1237" s="69">
        <v>0</v>
      </c>
      <c r="L1237" s="69">
        <v>0</v>
      </c>
      <c r="M1237" s="69">
        <v>565.96</v>
      </c>
      <c r="N1237" s="69">
        <v>3095.12</v>
      </c>
      <c r="O1237" s="69">
        <v>8422.84</v>
      </c>
      <c r="P1237" s="69">
        <v>20600.37</v>
      </c>
      <c r="Q1237" s="69">
        <v>44547.49</v>
      </c>
      <c r="R1237" s="69">
        <v>69900.875</v>
      </c>
      <c r="S1237" s="69">
        <v>109282.42</v>
      </c>
      <c r="T1237" s="69">
        <v>144860.13099999999</v>
      </c>
      <c r="U1237" s="69">
        <v>9951422.6500000004</v>
      </c>
      <c r="V1237" s="69">
        <v>18740.257769471398</v>
      </c>
      <c r="W1237" s="69">
        <v>56769.233855155202</v>
      </c>
    </row>
    <row r="1238" spans="2:23">
      <c r="B1238" s="67">
        <v>1236</v>
      </c>
      <c r="C1238" s="67" t="s">
        <v>1558</v>
      </c>
      <c r="D1238" s="67" t="s">
        <v>1615</v>
      </c>
      <c r="E1238" s="67">
        <v>0</v>
      </c>
      <c r="F1238" s="70">
        <v>0</v>
      </c>
      <c r="G1238" s="67">
        <v>5445</v>
      </c>
      <c r="H1238" s="70">
        <v>6.84122576673242E-2</v>
      </c>
      <c r="I1238" s="69">
        <v>0</v>
      </c>
      <c r="J1238" s="69">
        <v>0</v>
      </c>
      <c r="K1238" s="69">
        <v>0</v>
      </c>
      <c r="L1238" s="69">
        <v>0</v>
      </c>
      <c r="M1238" s="69">
        <v>500</v>
      </c>
      <c r="N1238" s="69">
        <v>2731.19</v>
      </c>
      <c r="O1238" s="69">
        <v>8145.89</v>
      </c>
      <c r="P1238" s="69">
        <v>20341.044999999998</v>
      </c>
      <c r="Q1238" s="69">
        <v>44103.14</v>
      </c>
      <c r="R1238" s="69">
        <v>69188.5</v>
      </c>
      <c r="S1238" s="69">
        <v>107880.374</v>
      </c>
      <c r="T1238" s="69">
        <v>143388.60500000001</v>
      </c>
      <c r="U1238" s="69">
        <v>9951422.6500000004</v>
      </c>
      <c r="V1238" s="69">
        <v>18406.994410171999</v>
      </c>
      <c r="W1238" s="69">
        <v>56605.458559709703</v>
      </c>
    </row>
    <row r="1239" spans="2:23">
      <c r="B1239" s="67">
        <v>1237</v>
      </c>
      <c r="C1239" s="67" t="s">
        <v>1559</v>
      </c>
      <c r="D1239" s="67" t="s">
        <v>1615</v>
      </c>
      <c r="E1239" s="67">
        <v>0</v>
      </c>
      <c r="F1239" s="70">
        <v>0</v>
      </c>
      <c r="G1239" s="67">
        <v>37335</v>
      </c>
      <c r="H1239" s="70">
        <v>0.46908570064454502</v>
      </c>
      <c r="I1239" s="69">
        <v>0</v>
      </c>
      <c r="J1239" s="69">
        <v>0</v>
      </c>
      <c r="K1239" s="69">
        <v>0</v>
      </c>
      <c r="L1239" s="69">
        <v>0</v>
      </c>
      <c r="M1239" s="69">
        <v>0</v>
      </c>
      <c r="N1239" s="69">
        <v>0</v>
      </c>
      <c r="O1239" s="69">
        <v>100.36</v>
      </c>
      <c r="P1239" s="69">
        <v>1413.385</v>
      </c>
      <c r="Q1239" s="69">
        <v>4199.76</v>
      </c>
      <c r="R1239" s="69">
        <v>7907.12</v>
      </c>
      <c r="S1239" s="69">
        <v>15086.196</v>
      </c>
      <c r="T1239" s="69">
        <v>22337.819000000101</v>
      </c>
      <c r="U1239" s="69">
        <v>148598.28</v>
      </c>
      <c r="V1239" s="69">
        <v>1691.0814515460299</v>
      </c>
      <c r="W1239" s="69">
        <v>4873.8651523281997</v>
      </c>
    </row>
    <row r="1240" spans="2:23">
      <c r="B1240" s="67">
        <v>1238</v>
      </c>
      <c r="C1240" s="67" t="s">
        <v>1560</v>
      </c>
      <c r="D1240" s="67" t="s">
        <v>1615</v>
      </c>
      <c r="E1240" s="67">
        <v>0</v>
      </c>
      <c r="F1240" s="70">
        <v>0</v>
      </c>
      <c r="G1240" s="67">
        <v>46974</v>
      </c>
      <c r="H1240" s="70">
        <v>0.59019235843248596</v>
      </c>
      <c r="I1240" s="69">
        <v>0</v>
      </c>
      <c r="J1240" s="69">
        <v>0</v>
      </c>
      <c r="K1240" s="69">
        <v>0</v>
      </c>
      <c r="L1240" s="69">
        <v>0</v>
      </c>
      <c r="M1240" s="69">
        <v>0</v>
      </c>
      <c r="N1240" s="69">
        <v>0</v>
      </c>
      <c r="O1240" s="69">
        <v>0</v>
      </c>
      <c r="P1240" s="69">
        <v>1000.015</v>
      </c>
      <c r="Q1240" s="69">
        <v>3872.13</v>
      </c>
      <c r="R1240" s="69">
        <v>7617.49</v>
      </c>
      <c r="S1240" s="69">
        <v>14814.856</v>
      </c>
      <c r="T1240" s="69">
        <v>22088.973000000002</v>
      </c>
      <c r="U1240" s="69">
        <v>148598.28</v>
      </c>
      <c r="V1240" s="69">
        <v>1513.2614563204399</v>
      </c>
      <c r="W1240" s="69">
        <v>4821.8894938851099</v>
      </c>
    </row>
    <row r="1241" spans="2:23">
      <c r="B1241" s="67">
        <v>1239</v>
      </c>
      <c r="C1241" s="67" t="s">
        <v>1561</v>
      </c>
      <c r="D1241" s="67" t="s">
        <v>1615</v>
      </c>
      <c r="E1241" s="67">
        <v>0</v>
      </c>
      <c r="F1241" s="70">
        <v>0</v>
      </c>
      <c r="G1241" s="67">
        <v>3154</v>
      </c>
      <c r="H1241" s="70">
        <v>3.96275960849845E-2</v>
      </c>
      <c r="I1241" s="69">
        <v>0</v>
      </c>
      <c r="J1241" s="69">
        <v>0</v>
      </c>
      <c r="K1241" s="69">
        <v>0</v>
      </c>
      <c r="L1241" s="69">
        <v>18.024999999999999</v>
      </c>
      <c r="M1241" s="69">
        <v>680.19</v>
      </c>
      <c r="N1241" s="69">
        <v>2929.2849999999999</v>
      </c>
      <c r="O1241" s="69">
        <v>7629.92</v>
      </c>
      <c r="P1241" s="69">
        <v>17914.95</v>
      </c>
      <c r="Q1241" s="69">
        <v>38033.71</v>
      </c>
      <c r="R1241" s="69">
        <v>58950.904999999999</v>
      </c>
      <c r="S1241" s="69">
        <v>92726.2959999999</v>
      </c>
      <c r="T1241" s="69">
        <v>122713.44100000001</v>
      </c>
      <c r="U1241" s="69">
        <v>6642136.7599999998</v>
      </c>
      <c r="V1241" s="69">
        <v>16227.233745272701</v>
      </c>
      <c r="W1241" s="69">
        <v>45981.333487836899</v>
      </c>
    </row>
    <row r="1242" spans="2:23">
      <c r="B1242" s="67">
        <v>1240</v>
      </c>
      <c r="C1242" s="67" t="s">
        <v>1562</v>
      </c>
      <c r="D1242" s="67" t="s">
        <v>1615</v>
      </c>
      <c r="E1242" s="67">
        <v>0</v>
      </c>
      <c r="F1242" s="70">
        <v>0</v>
      </c>
      <c r="G1242" s="67">
        <v>4346</v>
      </c>
      <c r="H1242" s="70">
        <v>5.4604163787362901E-2</v>
      </c>
      <c r="I1242" s="69">
        <v>0</v>
      </c>
      <c r="J1242" s="69">
        <v>0</v>
      </c>
      <c r="K1242" s="69">
        <v>0</v>
      </c>
      <c r="L1242" s="69">
        <v>0</v>
      </c>
      <c r="M1242" s="69">
        <v>622.52</v>
      </c>
      <c r="N1242" s="69">
        <v>2799.2</v>
      </c>
      <c r="O1242" s="69">
        <v>7500.43</v>
      </c>
      <c r="P1242" s="69">
        <v>17765.849999999999</v>
      </c>
      <c r="Q1242" s="69">
        <v>37688.879999999997</v>
      </c>
      <c r="R1242" s="69">
        <v>58133.35</v>
      </c>
      <c r="S1242" s="69">
        <v>91312.853999999905</v>
      </c>
      <c r="T1242" s="69">
        <v>120363.136000001</v>
      </c>
      <c r="U1242" s="69">
        <v>6642136.7599999998</v>
      </c>
      <c r="V1242" s="69">
        <v>16006.427993743</v>
      </c>
      <c r="W1242" s="69">
        <v>45761.613357231799</v>
      </c>
    </row>
    <row r="1243" spans="2:23">
      <c r="B1243" s="67">
        <v>1241</v>
      </c>
      <c r="C1243" s="67" t="s">
        <v>1563</v>
      </c>
      <c r="D1243" s="67" t="s">
        <v>1615</v>
      </c>
      <c r="E1243" s="67">
        <v>0</v>
      </c>
      <c r="F1243" s="70">
        <v>0</v>
      </c>
      <c r="G1243" s="67">
        <v>2911</v>
      </c>
      <c r="H1243" s="70">
        <v>3.6574487065120398E-2</v>
      </c>
      <c r="I1243" s="69">
        <v>0</v>
      </c>
      <c r="J1243" s="69">
        <v>0</v>
      </c>
      <c r="K1243" s="69">
        <v>0</v>
      </c>
      <c r="L1243" s="69">
        <v>46.05</v>
      </c>
      <c r="M1243" s="69">
        <v>858.14</v>
      </c>
      <c r="N1243" s="69">
        <v>3481.25</v>
      </c>
      <c r="O1243" s="69">
        <v>8524.14</v>
      </c>
      <c r="P1243" s="69">
        <v>19819.695</v>
      </c>
      <c r="Q1243" s="69">
        <v>41578.74</v>
      </c>
      <c r="R1243" s="69">
        <v>64531.894999999997</v>
      </c>
      <c r="S1243" s="69">
        <v>101563.04399999999</v>
      </c>
      <c r="T1243" s="69">
        <v>134261.45699999999</v>
      </c>
      <c r="U1243" s="69">
        <v>6665139.0800000001</v>
      </c>
      <c r="V1243" s="69">
        <v>17918.315196818701</v>
      </c>
      <c r="W1243" s="69">
        <v>47644.2912739448</v>
      </c>
    </row>
    <row r="1244" spans="2:23">
      <c r="B1244" s="67">
        <v>1242</v>
      </c>
      <c r="C1244" s="67" t="s">
        <v>1564</v>
      </c>
      <c r="D1244" s="67" t="s">
        <v>1615</v>
      </c>
      <c r="E1244" s="67">
        <v>0</v>
      </c>
      <c r="F1244" s="70">
        <v>0</v>
      </c>
      <c r="G1244" s="67">
        <v>4176</v>
      </c>
      <c r="H1244" s="70">
        <v>5.2468243896922999E-2</v>
      </c>
      <c r="I1244" s="69">
        <v>0</v>
      </c>
      <c r="J1244" s="69">
        <v>0</v>
      </c>
      <c r="K1244" s="69">
        <v>0</v>
      </c>
      <c r="L1244" s="69">
        <v>0</v>
      </c>
      <c r="M1244" s="69">
        <v>672.99</v>
      </c>
      <c r="N1244" s="69">
        <v>3048</v>
      </c>
      <c r="O1244" s="69">
        <v>8233.52</v>
      </c>
      <c r="P1244" s="69">
        <v>19522.455000000002</v>
      </c>
      <c r="Q1244" s="69">
        <v>40992.019999999997</v>
      </c>
      <c r="R1244" s="69">
        <v>63690.81</v>
      </c>
      <c r="S1244" s="69">
        <v>99658.745999999999</v>
      </c>
      <c r="T1244" s="69">
        <v>132306.51999999999</v>
      </c>
      <c r="U1244" s="69">
        <v>6665139.0800000001</v>
      </c>
      <c r="V1244" s="69">
        <v>17519.689450063401</v>
      </c>
      <c r="W1244" s="69">
        <v>47432.543341350101</v>
      </c>
    </row>
    <row r="1245" spans="2:23">
      <c r="B1245" s="67">
        <v>1243</v>
      </c>
      <c r="C1245" s="67" t="s">
        <v>1565</v>
      </c>
      <c r="D1245" s="67" t="s">
        <v>1615</v>
      </c>
      <c r="E1245" s="67">
        <v>0</v>
      </c>
      <c r="F1245" s="70">
        <v>0</v>
      </c>
      <c r="G1245" s="67">
        <v>35868</v>
      </c>
      <c r="H1245" s="70">
        <v>0.45065396841351402</v>
      </c>
      <c r="I1245" s="69">
        <v>0</v>
      </c>
      <c r="J1245" s="69">
        <v>0</v>
      </c>
      <c r="K1245" s="69">
        <v>0</v>
      </c>
      <c r="L1245" s="69">
        <v>0</v>
      </c>
      <c r="M1245" s="69">
        <v>0</v>
      </c>
      <c r="N1245" s="69">
        <v>0</v>
      </c>
      <c r="O1245" s="69">
        <v>151.28</v>
      </c>
      <c r="P1245" s="69">
        <v>1433.7850000000001</v>
      </c>
      <c r="Q1245" s="69">
        <v>4060.05</v>
      </c>
      <c r="R1245" s="69">
        <v>7538.4849999999997</v>
      </c>
      <c r="S1245" s="69">
        <v>14460.046</v>
      </c>
      <c r="T1245" s="69">
        <v>21313.360000000099</v>
      </c>
      <c r="U1245" s="69">
        <v>143063.97</v>
      </c>
      <c r="V1245" s="69">
        <v>1652.18104396226</v>
      </c>
      <c r="W1245" s="69">
        <v>4663.7599589511101</v>
      </c>
    </row>
    <row r="1246" spans="2:23">
      <c r="B1246" s="67">
        <v>1244</v>
      </c>
      <c r="C1246" s="67" t="s">
        <v>1566</v>
      </c>
      <c r="D1246" s="67" t="s">
        <v>1615</v>
      </c>
      <c r="E1246" s="67">
        <v>0</v>
      </c>
      <c r="F1246" s="70">
        <v>0</v>
      </c>
      <c r="G1246" s="67">
        <v>45823</v>
      </c>
      <c r="H1246" s="70">
        <v>0.57573092435074302</v>
      </c>
      <c r="I1246" s="69">
        <v>0</v>
      </c>
      <c r="J1246" s="69">
        <v>0</v>
      </c>
      <c r="K1246" s="69">
        <v>0</v>
      </c>
      <c r="L1246" s="69">
        <v>0</v>
      </c>
      <c r="M1246" s="69">
        <v>0</v>
      </c>
      <c r="N1246" s="69">
        <v>0</v>
      </c>
      <c r="O1246" s="69">
        <v>0</v>
      </c>
      <c r="P1246" s="69">
        <v>1027.125</v>
      </c>
      <c r="Q1246" s="69">
        <v>3735.08</v>
      </c>
      <c r="R1246" s="69">
        <v>7253.3</v>
      </c>
      <c r="S1246" s="69">
        <v>14166.472</v>
      </c>
      <c r="T1246" s="69">
        <v>20982.4560000001</v>
      </c>
      <c r="U1246" s="69">
        <v>143063.97</v>
      </c>
      <c r="V1246" s="69">
        <v>1469.5100634493799</v>
      </c>
      <c r="W1246" s="69">
        <v>4612.2453104579999</v>
      </c>
    </row>
    <row r="1247" spans="2:23">
      <c r="B1247" s="67">
        <v>1245</v>
      </c>
      <c r="C1247" s="67" t="s">
        <v>1567</v>
      </c>
      <c r="D1247" s="67" t="s">
        <v>1615</v>
      </c>
      <c r="E1247" s="67">
        <v>0</v>
      </c>
      <c r="F1247" s="70">
        <v>0</v>
      </c>
      <c r="G1247" s="67">
        <v>2399</v>
      </c>
      <c r="H1247" s="70">
        <v>3.0141598924501498E-2</v>
      </c>
      <c r="I1247" s="69">
        <v>0</v>
      </c>
      <c r="J1247" s="69">
        <v>0</v>
      </c>
      <c r="K1247" s="69">
        <v>0</v>
      </c>
      <c r="L1247" s="69">
        <v>256.38</v>
      </c>
      <c r="M1247" s="69">
        <v>862.89</v>
      </c>
      <c r="N1247" s="69">
        <v>3120.5</v>
      </c>
      <c r="O1247" s="69">
        <v>7684.66</v>
      </c>
      <c r="P1247" s="69">
        <v>17441.849999999999</v>
      </c>
      <c r="Q1247" s="69">
        <v>36204.910000000003</v>
      </c>
      <c r="R1247" s="69">
        <v>55992.26</v>
      </c>
      <c r="S1247" s="69">
        <v>88329.843999999997</v>
      </c>
      <c r="T1247" s="69">
        <v>117860.870000001</v>
      </c>
      <c r="U1247" s="69">
        <v>5633543.7199999997</v>
      </c>
      <c r="V1247" s="69">
        <v>15726.936144036399</v>
      </c>
      <c r="W1247" s="69">
        <v>42143.0373100984</v>
      </c>
    </row>
    <row r="1248" spans="2:23">
      <c r="B1248" s="67">
        <v>1246</v>
      </c>
      <c r="C1248" s="67" t="s">
        <v>1568</v>
      </c>
      <c r="D1248" s="67" t="s">
        <v>1615</v>
      </c>
      <c r="E1248" s="67">
        <v>0</v>
      </c>
      <c r="F1248" s="70">
        <v>0</v>
      </c>
      <c r="G1248" s="67">
        <v>3304</v>
      </c>
      <c r="H1248" s="70">
        <v>4.1512231282431401E-2</v>
      </c>
      <c r="I1248" s="69">
        <v>0</v>
      </c>
      <c r="J1248" s="69">
        <v>0</v>
      </c>
      <c r="K1248" s="69">
        <v>0</v>
      </c>
      <c r="L1248" s="69">
        <v>243.64</v>
      </c>
      <c r="M1248" s="69">
        <v>793.8</v>
      </c>
      <c r="N1248" s="69">
        <v>2983.86</v>
      </c>
      <c r="O1248" s="69">
        <v>7550.64</v>
      </c>
      <c r="P1248" s="69">
        <v>17281.89</v>
      </c>
      <c r="Q1248" s="69">
        <v>35814.239999999998</v>
      </c>
      <c r="R1248" s="69">
        <v>55275.41</v>
      </c>
      <c r="S1248" s="69">
        <v>87098.3</v>
      </c>
      <c r="T1248" s="69">
        <v>114825.488</v>
      </c>
      <c r="U1248" s="69">
        <v>5633543.7199999997</v>
      </c>
      <c r="V1248" s="69">
        <v>15503.712424269101</v>
      </c>
      <c r="W1248" s="69">
        <v>41915.416621372402</v>
      </c>
    </row>
    <row r="1249" spans="2:23">
      <c r="B1249" s="67">
        <v>1247</v>
      </c>
      <c r="C1249" s="67" t="s">
        <v>1569</v>
      </c>
      <c r="D1249" s="67" t="s">
        <v>1615</v>
      </c>
      <c r="E1249" s="67">
        <v>0</v>
      </c>
      <c r="F1249" s="70">
        <v>0</v>
      </c>
      <c r="G1249" s="67">
        <v>2217</v>
      </c>
      <c r="H1249" s="70">
        <v>2.78549082182659E-2</v>
      </c>
      <c r="I1249" s="69">
        <v>0</v>
      </c>
      <c r="J1249" s="69">
        <v>0</v>
      </c>
      <c r="K1249" s="69">
        <v>0</v>
      </c>
      <c r="L1249" s="69">
        <v>312.565</v>
      </c>
      <c r="M1249" s="69">
        <v>1116.2</v>
      </c>
      <c r="N1249" s="69">
        <v>3671.07</v>
      </c>
      <c r="O1249" s="69">
        <v>8564.56</v>
      </c>
      <c r="P1249" s="69">
        <v>19300.919999999998</v>
      </c>
      <c r="Q1249" s="69">
        <v>39726.51</v>
      </c>
      <c r="R1249" s="69">
        <v>61443.324999999997</v>
      </c>
      <c r="S1249" s="69">
        <v>96360.275999999794</v>
      </c>
      <c r="T1249" s="69">
        <v>128796.705</v>
      </c>
      <c r="U1249" s="69">
        <v>5652752.4199999999</v>
      </c>
      <c r="V1249" s="69">
        <v>17379.1171879986</v>
      </c>
      <c r="W1249" s="69">
        <v>43792.472605051596</v>
      </c>
    </row>
    <row r="1250" spans="2:23">
      <c r="B1250" s="67">
        <v>1248</v>
      </c>
      <c r="C1250" s="67" t="s">
        <v>1570</v>
      </c>
      <c r="D1250" s="67" t="s">
        <v>1615</v>
      </c>
      <c r="E1250" s="67">
        <v>0</v>
      </c>
      <c r="F1250" s="70">
        <v>0</v>
      </c>
      <c r="G1250" s="67">
        <v>3175</v>
      </c>
      <c r="H1250" s="70">
        <v>3.9891445012627098E-2</v>
      </c>
      <c r="I1250" s="69">
        <v>0</v>
      </c>
      <c r="J1250" s="69">
        <v>0</v>
      </c>
      <c r="K1250" s="69">
        <v>0</v>
      </c>
      <c r="L1250" s="69">
        <v>269.185</v>
      </c>
      <c r="M1250" s="69">
        <v>846.73</v>
      </c>
      <c r="N1250" s="69">
        <v>3248.625</v>
      </c>
      <c r="O1250" s="69">
        <v>8272.16</v>
      </c>
      <c r="P1250" s="69">
        <v>19012.78</v>
      </c>
      <c r="Q1250" s="69">
        <v>39173.65</v>
      </c>
      <c r="R1250" s="69">
        <v>60623.7</v>
      </c>
      <c r="S1250" s="69">
        <v>95124.305999999895</v>
      </c>
      <c r="T1250" s="69">
        <v>126881.54</v>
      </c>
      <c r="U1250" s="69">
        <v>5652752.4199999999</v>
      </c>
      <c r="V1250" s="69">
        <v>16973.2224877185</v>
      </c>
      <c r="W1250" s="69">
        <v>43573.489832707397</v>
      </c>
    </row>
    <row r="1251" spans="2:23">
      <c r="B1251" s="67">
        <v>1249</v>
      </c>
      <c r="C1251" s="67" t="s">
        <v>1571</v>
      </c>
      <c r="D1251" s="67" t="s">
        <v>1615</v>
      </c>
      <c r="E1251" s="67">
        <v>0</v>
      </c>
      <c r="F1251" s="70">
        <v>0</v>
      </c>
      <c r="G1251" s="67">
        <v>66883</v>
      </c>
      <c r="H1251" s="70">
        <v>0.84033370607229496</v>
      </c>
      <c r="I1251" s="69">
        <v>0</v>
      </c>
      <c r="J1251" s="69">
        <v>0</v>
      </c>
      <c r="K1251" s="69">
        <v>0</v>
      </c>
      <c r="L1251" s="69">
        <v>0</v>
      </c>
      <c r="M1251" s="69">
        <v>0</v>
      </c>
      <c r="N1251" s="69">
        <v>0</v>
      </c>
      <c r="O1251" s="69">
        <v>0</v>
      </c>
      <c r="P1251" s="69">
        <v>0</v>
      </c>
      <c r="Q1251" s="69">
        <v>30</v>
      </c>
      <c r="R1251" s="69">
        <v>280</v>
      </c>
      <c r="S1251" s="69">
        <v>720</v>
      </c>
      <c r="T1251" s="69">
        <v>1133</v>
      </c>
      <c r="U1251" s="69">
        <v>11578</v>
      </c>
      <c r="V1251" s="69">
        <v>48.937392418740799</v>
      </c>
      <c r="W1251" s="69">
        <v>265.035642951108</v>
      </c>
    </row>
    <row r="1252" spans="2:23">
      <c r="B1252" s="67">
        <v>1250</v>
      </c>
      <c r="C1252" s="67" t="s">
        <v>1572</v>
      </c>
      <c r="D1252" s="67" t="s">
        <v>1615</v>
      </c>
      <c r="E1252" s="67">
        <v>0</v>
      </c>
      <c r="F1252" s="70">
        <v>0</v>
      </c>
      <c r="G1252" s="67">
        <v>69578</v>
      </c>
      <c r="H1252" s="70">
        <v>0.87419431845309103</v>
      </c>
      <c r="I1252" s="69">
        <v>0</v>
      </c>
      <c r="J1252" s="69">
        <v>0</v>
      </c>
      <c r="K1252" s="69">
        <v>0</v>
      </c>
      <c r="L1252" s="69">
        <v>0</v>
      </c>
      <c r="M1252" s="69">
        <v>0</v>
      </c>
      <c r="N1252" s="69">
        <v>0</v>
      </c>
      <c r="O1252" s="69">
        <v>0</v>
      </c>
      <c r="P1252" s="69">
        <v>0</v>
      </c>
      <c r="Q1252" s="69">
        <v>12</v>
      </c>
      <c r="R1252" s="69">
        <v>180</v>
      </c>
      <c r="S1252" s="69">
        <v>423</v>
      </c>
      <c r="T1252" s="69">
        <v>1060</v>
      </c>
      <c r="U1252" s="69">
        <v>11578</v>
      </c>
      <c r="V1252" s="69">
        <v>39.167330477063999</v>
      </c>
      <c r="W1252" s="69">
        <v>255.16241290711699</v>
      </c>
    </row>
    <row r="1253" spans="2:23">
      <c r="B1253" s="67">
        <v>1251</v>
      </c>
      <c r="C1253" s="67" t="s">
        <v>1573</v>
      </c>
      <c r="D1253" s="67" t="s">
        <v>1615</v>
      </c>
      <c r="E1253" s="67">
        <v>0</v>
      </c>
      <c r="F1253" s="70">
        <v>0</v>
      </c>
      <c r="G1253" s="67">
        <v>45075</v>
      </c>
      <c r="H1253" s="70">
        <v>0.56633287683280797</v>
      </c>
      <c r="I1253" s="69">
        <v>0</v>
      </c>
      <c r="J1253" s="69">
        <v>0</v>
      </c>
      <c r="K1253" s="69">
        <v>0</v>
      </c>
      <c r="L1253" s="69">
        <v>0</v>
      </c>
      <c r="M1253" s="69">
        <v>0</v>
      </c>
      <c r="N1253" s="69">
        <v>0</v>
      </c>
      <c r="O1253" s="69">
        <v>0</v>
      </c>
      <c r="P1253" s="69">
        <v>180</v>
      </c>
      <c r="Q1253" s="69">
        <v>815</v>
      </c>
      <c r="R1253" s="69">
        <v>1888</v>
      </c>
      <c r="S1253" s="69">
        <v>3231.7999999999902</v>
      </c>
      <c r="T1253" s="69">
        <v>4142</v>
      </c>
      <c r="U1253" s="69">
        <v>13444</v>
      </c>
      <c r="V1253" s="69">
        <v>293.81218567425998</v>
      </c>
      <c r="W1253" s="69">
        <v>802.15975968812802</v>
      </c>
    </row>
    <row r="1254" spans="2:23">
      <c r="B1254" s="67">
        <v>1252</v>
      </c>
      <c r="C1254" s="67" t="s">
        <v>1574</v>
      </c>
      <c r="D1254" s="67" t="s">
        <v>1615</v>
      </c>
      <c r="E1254" s="67">
        <v>0</v>
      </c>
      <c r="F1254" s="70">
        <v>0</v>
      </c>
      <c r="G1254" s="67">
        <v>50069</v>
      </c>
      <c r="H1254" s="70">
        <v>0.629078664673141</v>
      </c>
      <c r="I1254" s="69">
        <v>0</v>
      </c>
      <c r="J1254" s="69">
        <v>0</v>
      </c>
      <c r="K1254" s="69">
        <v>0</v>
      </c>
      <c r="L1254" s="69">
        <v>0</v>
      </c>
      <c r="M1254" s="69">
        <v>0</v>
      </c>
      <c r="N1254" s="69">
        <v>0</v>
      </c>
      <c r="O1254" s="69">
        <v>0</v>
      </c>
      <c r="P1254" s="69">
        <v>31</v>
      </c>
      <c r="Q1254" s="69">
        <v>597</v>
      </c>
      <c r="R1254" s="69">
        <v>1389</v>
      </c>
      <c r="S1254" s="69">
        <v>2811</v>
      </c>
      <c r="T1254" s="69">
        <v>3574.4000000000201</v>
      </c>
      <c r="U1254" s="69">
        <v>13444</v>
      </c>
      <c r="V1254" s="69">
        <v>221.93303275496001</v>
      </c>
      <c r="W1254" s="69">
        <v>701.81167514224001</v>
      </c>
    </row>
    <row r="1255" spans="2:23">
      <c r="B1255" s="67">
        <v>1253</v>
      </c>
      <c r="C1255" s="67" t="s">
        <v>1575</v>
      </c>
      <c r="D1255" s="67" t="s">
        <v>1615</v>
      </c>
      <c r="E1255" s="67">
        <v>0</v>
      </c>
      <c r="F1255" s="70">
        <v>0</v>
      </c>
      <c r="G1255" s="67">
        <v>41439</v>
      </c>
      <c r="H1255" s="70">
        <v>0.52064931964669403</v>
      </c>
      <c r="I1255" s="69">
        <v>0</v>
      </c>
      <c r="J1255" s="69">
        <v>0</v>
      </c>
      <c r="K1255" s="69">
        <v>0</v>
      </c>
      <c r="L1255" s="69">
        <v>0</v>
      </c>
      <c r="M1255" s="69">
        <v>0</v>
      </c>
      <c r="N1255" s="69">
        <v>0</v>
      </c>
      <c r="O1255" s="69">
        <v>0</v>
      </c>
      <c r="P1255" s="69">
        <v>180</v>
      </c>
      <c r="Q1255" s="69">
        <v>844</v>
      </c>
      <c r="R1255" s="69">
        <v>1908</v>
      </c>
      <c r="S1255" s="69">
        <v>3260</v>
      </c>
      <c r="T1255" s="69">
        <v>4158.4000000000196</v>
      </c>
      <c r="U1255" s="69">
        <v>13444</v>
      </c>
      <c r="V1255" s="69">
        <v>303.66651593773202</v>
      </c>
      <c r="W1255" s="69">
        <v>805.38481378694303</v>
      </c>
    </row>
    <row r="1256" spans="2:23">
      <c r="B1256" s="67">
        <v>1254</v>
      </c>
      <c r="C1256" s="67" t="s">
        <v>1576</v>
      </c>
      <c r="D1256" s="67" t="s">
        <v>1615</v>
      </c>
      <c r="E1256" s="67">
        <v>0</v>
      </c>
      <c r="F1256" s="70">
        <v>0</v>
      </c>
      <c r="G1256" s="67">
        <v>46671</v>
      </c>
      <c r="H1256" s="70">
        <v>0.58638539533364298</v>
      </c>
      <c r="I1256" s="69">
        <v>0</v>
      </c>
      <c r="J1256" s="69">
        <v>0</v>
      </c>
      <c r="K1256" s="69">
        <v>0</v>
      </c>
      <c r="L1256" s="69">
        <v>0</v>
      </c>
      <c r="M1256" s="69">
        <v>0</v>
      </c>
      <c r="N1256" s="69">
        <v>0</v>
      </c>
      <c r="O1256" s="69">
        <v>0</v>
      </c>
      <c r="P1256" s="69">
        <v>45</v>
      </c>
      <c r="Q1256" s="69">
        <v>640</v>
      </c>
      <c r="R1256" s="69">
        <v>1424.5</v>
      </c>
      <c r="S1256" s="69">
        <v>2829.5999999999899</v>
      </c>
      <c r="T1256" s="69">
        <v>3616</v>
      </c>
      <c r="U1256" s="69">
        <v>13444</v>
      </c>
      <c r="V1256" s="69">
        <v>232.33293550778399</v>
      </c>
      <c r="W1256" s="69">
        <v>709.36187456981099</v>
      </c>
    </row>
    <row r="1257" spans="2:23">
      <c r="B1257" s="67">
        <v>1255</v>
      </c>
      <c r="C1257" s="67" t="s">
        <v>1577</v>
      </c>
      <c r="D1257" s="67" t="s">
        <v>1615</v>
      </c>
      <c r="E1257" s="67">
        <v>0</v>
      </c>
      <c r="F1257" s="70">
        <v>0</v>
      </c>
      <c r="G1257" s="67">
        <v>64397</v>
      </c>
      <c r="H1257" s="70">
        <v>0.80909901873327394</v>
      </c>
      <c r="I1257" s="69">
        <v>0</v>
      </c>
      <c r="J1257" s="69">
        <v>0</v>
      </c>
      <c r="K1257" s="69">
        <v>0</v>
      </c>
      <c r="L1257" s="69">
        <v>0</v>
      </c>
      <c r="M1257" s="69">
        <v>0</v>
      </c>
      <c r="N1257" s="69">
        <v>0</v>
      </c>
      <c r="O1257" s="69">
        <v>0</v>
      </c>
      <c r="P1257" s="69">
        <v>0</v>
      </c>
      <c r="Q1257" s="69">
        <v>57</v>
      </c>
      <c r="R1257" s="69">
        <v>300</v>
      </c>
      <c r="S1257" s="69">
        <v>720</v>
      </c>
      <c r="T1257" s="69">
        <v>1135.1000000000099</v>
      </c>
      <c r="U1257" s="69">
        <v>11578</v>
      </c>
      <c r="V1257" s="69">
        <v>52.033213554296303</v>
      </c>
      <c r="W1257" s="69">
        <v>266.85071721173301</v>
      </c>
    </row>
    <row r="1258" spans="2:23">
      <c r="B1258" s="67">
        <v>1256</v>
      </c>
      <c r="C1258" s="67" t="s">
        <v>1578</v>
      </c>
      <c r="D1258" s="67" t="s">
        <v>1615</v>
      </c>
      <c r="E1258" s="67">
        <v>0</v>
      </c>
      <c r="F1258" s="70">
        <v>0</v>
      </c>
      <c r="G1258" s="67">
        <v>67641</v>
      </c>
      <c r="H1258" s="70">
        <v>0.84985739593672605</v>
      </c>
      <c r="I1258" s="69">
        <v>0</v>
      </c>
      <c r="J1258" s="69">
        <v>0</v>
      </c>
      <c r="K1258" s="69">
        <v>0</v>
      </c>
      <c r="L1258" s="69">
        <v>0</v>
      </c>
      <c r="M1258" s="69">
        <v>0</v>
      </c>
      <c r="N1258" s="69">
        <v>0</v>
      </c>
      <c r="O1258" s="69">
        <v>0</v>
      </c>
      <c r="P1258" s="69">
        <v>0</v>
      </c>
      <c r="Q1258" s="69">
        <v>15</v>
      </c>
      <c r="R1258" s="69">
        <v>180</v>
      </c>
      <c r="S1258" s="69">
        <v>437</v>
      </c>
      <c r="T1258" s="69">
        <v>1064</v>
      </c>
      <c r="U1258" s="69">
        <v>11578</v>
      </c>
      <c r="V1258" s="69">
        <v>40.929583746906097</v>
      </c>
      <c r="W1258" s="69">
        <v>256.26644298268201</v>
      </c>
    </row>
    <row r="1259" spans="2:23">
      <c r="B1259" s="67">
        <v>1257</v>
      </c>
      <c r="C1259" s="67" t="s">
        <v>1579</v>
      </c>
      <c r="D1259" s="67" t="s">
        <v>1615</v>
      </c>
      <c r="E1259" s="67">
        <v>0</v>
      </c>
      <c r="F1259" s="70">
        <v>0</v>
      </c>
      <c r="G1259" s="67">
        <v>40836</v>
      </c>
      <c r="H1259" s="70">
        <v>0.51307308615295699</v>
      </c>
      <c r="I1259" s="69">
        <v>0</v>
      </c>
      <c r="J1259" s="69">
        <v>0</v>
      </c>
      <c r="K1259" s="69">
        <v>0</v>
      </c>
      <c r="L1259" s="69">
        <v>0</v>
      </c>
      <c r="M1259" s="69">
        <v>0</v>
      </c>
      <c r="N1259" s="69">
        <v>0</v>
      </c>
      <c r="O1259" s="69">
        <v>0</v>
      </c>
      <c r="P1259" s="69">
        <v>180</v>
      </c>
      <c r="Q1259" s="69">
        <v>829</v>
      </c>
      <c r="R1259" s="69">
        <v>1913.5</v>
      </c>
      <c r="S1259" s="69">
        <v>3255.2</v>
      </c>
      <c r="T1259" s="69">
        <v>4162.2000000000098</v>
      </c>
      <c r="U1259" s="69">
        <v>13444</v>
      </c>
      <c r="V1259" s="69">
        <v>302.83616225452602</v>
      </c>
      <c r="W1259" s="69">
        <v>805.42382758799795</v>
      </c>
    </row>
    <row r="1260" spans="2:23">
      <c r="B1260" s="67">
        <v>1258</v>
      </c>
      <c r="C1260" s="67" t="s">
        <v>1580</v>
      </c>
      <c r="D1260" s="67" t="s">
        <v>1615</v>
      </c>
      <c r="E1260" s="67">
        <v>0</v>
      </c>
      <c r="F1260" s="70">
        <v>0</v>
      </c>
      <c r="G1260" s="67">
        <v>46056</v>
      </c>
      <c r="H1260" s="70">
        <v>0.57865839102411099</v>
      </c>
      <c r="I1260" s="69">
        <v>0</v>
      </c>
      <c r="J1260" s="69">
        <v>0</v>
      </c>
      <c r="K1260" s="69">
        <v>0</v>
      </c>
      <c r="L1260" s="69">
        <v>0</v>
      </c>
      <c r="M1260" s="69">
        <v>0</v>
      </c>
      <c r="N1260" s="69">
        <v>0</v>
      </c>
      <c r="O1260" s="69">
        <v>0</v>
      </c>
      <c r="P1260" s="69">
        <v>46</v>
      </c>
      <c r="Q1260" s="69">
        <v>607</v>
      </c>
      <c r="R1260" s="69">
        <v>1394</v>
      </c>
      <c r="S1260" s="69">
        <v>2815.7999999999902</v>
      </c>
      <c r="T1260" s="69">
        <v>3578.3000000000202</v>
      </c>
      <c r="U1260" s="69">
        <v>13444</v>
      </c>
      <c r="V1260" s="69">
        <v>226.26789461120001</v>
      </c>
      <c r="W1260" s="69">
        <v>702.12654666467097</v>
      </c>
    </row>
    <row r="1261" spans="2:23">
      <c r="B1261" s="67">
        <v>1259</v>
      </c>
      <c r="C1261" s="67" t="s">
        <v>1581</v>
      </c>
      <c r="D1261" s="67" t="s">
        <v>1615</v>
      </c>
      <c r="E1261" s="67">
        <v>0</v>
      </c>
      <c r="F1261" s="70">
        <v>0</v>
      </c>
      <c r="G1261" s="67">
        <v>39621</v>
      </c>
      <c r="H1261" s="70">
        <v>0.497807541053637</v>
      </c>
      <c r="I1261" s="69">
        <v>0</v>
      </c>
      <c r="J1261" s="69">
        <v>0</v>
      </c>
      <c r="K1261" s="69">
        <v>0</v>
      </c>
      <c r="L1261" s="69">
        <v>0</v>
      </c>
      <c r="M1261" s="69">
        <v>0</v>
      </c>
      <c r="N1261" s="69">
        <v>0</v>
      </c>
      <c r="O1261" s="69">
        <v>1</v>
      </c>
      <c r="P1261" s="69">
        <v>90</v>
      </c>
      <c r="Q1261" s="69">
        <v>720</v>
      </c>
      <c r="R1261" s="69">
        <v>1487.5</v>
      </c>
      <c r="S1261" s="69">
        <v>2878.2</v>
      </c>
      <c r="T1261" s="69">
        <v>3627</v>
      </c>
      <c r="U1261" s="69">
        <v>13444</v>
      </c>
      <c r="V1261" s="69">
        <v>255.29813672400101</v>
      </c>
      <c r="W1261" s="69">
        <v>717.710235183789</v>
      </c>
    </row>
    <row r="1262" spans="2:23">
      <c r="B1262" s="67">
        <v>1260</v>
      </c>
      <c r="C1262" s="67" t="s">
        <v>1582</v>
      </c>
      <c r="D1262" s="67" t="s">
        <v>1615</v>
      </c>
      <c r="E1262" s="67">
        <v>0</v>
      </c>
      <c r="F1262" s="70">
        <v>0</v>
      </c>
      <c r="G1262" s="67">
        <v>42140</v>
      </c>
      <c r="H1262" s="70">
        <v>0.52945684813609595</v>
      </c>
      <c r="I1262" s="69">
        <v>0</v>
      </c>
      <c r="J1262" s="69">
        <v>0</v>
      </c>
      <c r="K1262" s="69">
        <v>0</v>
      </c>
      <c r="L1262" s="69">
        <v>0</v>
      </c>
      <c r="M1262" s="69">
        <v>0</v>
      </c>
      <c r="N1262" s="69">
        <v>0</v>
      </c>
      <c r="O1262" s="69">
        <v>0</v>
      </c>
      <c r="P1262" s="69">
        <v>56</v>
      </c>
      <c r="Q1262" s="69">
        <v>654</v>
      </c>
      <c r="R1262" s="69">
        <v>1430</v>
      </c>
      <c r="S1262" s="69">
        <v>2832.3999999999901</v>
      </c>
      <c r="T1262" s="69">
        <v>3616.1000000000099</v>
      </c>
      <c r="U1262" s="69">
        <v>13444</v>
      </c>
      <c r="V1262" s="69">
        <v>237.16729077408201</v>
      </c>
      <c r="W1262" s="69">
        <v>709.60563317458104</v>
      </c>
    </row>
    <row r="1263" spans="2:23">
      <c r="B1263" s="67">
        <v>1261</v>
      </c>
      <c r="C1263" s="67" t="s">
        <v>1583</v>
      </c>
      <c r="D1263" s="67" t="s">
        <v>1615</v>
      </c>
      <c r="E1263" s="67">
        <v>0</v>
      </c>
      <c r="F1263" s="70">
        <v>0</v>
      </c>
      <c r="G1263" s="67">
        <v>60927</v>
      </c>
      <c r="H1263" s="70">
        <v>0.76550112449900098</v>
      </c>
      <c r="I1263" s="69">
        <v>0</v>
      </c>
      <c r="J1263" s="69">
        <v>0</v>
      </c>
      <c r="K1263" s="69">
        <v>0</v>
      </c>
      <c r="L1263" s="69">
        <v>0</v>
      </c>
      <c r="M1263" s="69">
        <v>0</v>
      </c>
      <c r="N1263" s="69">
        <v>0</v>
      </c>
      <c r="O1263" s="69">
        <v>0</v>
      </c>
      <c r="P1263" s="69">
        <v>0</v>
      </c>
      <c r="Q1263" s="69">
        <v>90</v>
      </c>
      <c r="R1263" s="69">
        <v>359</v>
      </c>
      <c r="S1263" s="69">
        <v>720</v>
      </c>
      <c r="T1263" s="69">
        <v>1154</v>
      </c>
      <c r="U1263" s="69">
        <v>11578</v>
      </c>
      <c r="V1263" s="69">
        <v>58.017533892023003</v>
      </c>
      <c r="W1263" s="69">
        <v>271.31745885359697</v>
      </c>
    </row>
    <row r="1264" spans="2:23">
      <c r="B1264" s="67">
        <v>1262</v>
      </c>
      <c r="C1264" s="67" t="s">
        <v>1584</v>
      </c>
      <c r="D1264" s="67" t="s">
        <v>1615</v>
      </c>
      <c r="E1264" s="67">
        <v>0</v>
      </c>
      <c r="F1264" s="70">
        <v>0</v>
      </c>
      <c r="G1264" s="67">
        <v>65125</v>
      </c>
      <c r="H1264" s="70">
        <v>0.81824578155821603</v>
      </c>
      <c r="I1264" s="69">
        <v>0</v>
      </c>
      <c r="J1264" s="69">
        <v>0</v>
      </c>
      <c r="K1264" s="69">
        <v>0</v>
      </c>
      <c r="L1264" s="69">
        <v>0</v>
      </c>
      <c r="M1264" s="69">
        <v>0</v>
      </c>
      <c r="N1264" s="69">
        <v>0</v>
      </c>
      <c r="O1264" s="69">
        <v>0</v>
      </c>
      <c r="P1264" s="69">
        <v>0</v>
      </c>
      <c r="Q1264" s="69">
        <v>29</v>
      </c>
      <c r="R1264" s="69">
        <v>180</v>
      </c>
      <c r="S1264" s="69">
        <v>496</v>
      </c>
      <c r="T1264" s="69">
        <v>1079</v>
      </c>
      <c r="U1264" s="69">
        <v>11578</v>
      </c>
      <c r="V1264" s="69">
        <v>44.1495175333894</v>
      </c>
      <c r="W1264" s="69">
        <v>259.13268815688201</v>
      </c>
    </row>
    <row r="1265" spans="2:23">
      <c r="B1265" s="67">
        <v>1263</v>
      </c>
      <c r="C1265" s="67" t="s">
        <v>1585</v>
      </c>
      <c r="D1265" s="67" t="s">
        <v>1615</v>
      </c>
      <c r="E1265" s="67">
        <v>0</v>
      </c>
      <c r="F1265" s="70">
        <v>0</v>
      </c>
      <c r="G1265" s="67">
        <v>35038</v>
      </c>
      <c r="H1265" s="70">
        <v>0.44022565365430799</v>
      </c>
      <c r="I1265" s="69">
        <v>0</v>
      </c>
      <c r="J1265" s="69">
        <v>0</v>
      </c>
      <c r="K1265" s="69">
        <v>0</v>
      </c>
      <c r="L1265" s="69">
        <v>0</v>
      </c>
      <c r="M1265" s="69">
        <v>0</v>
      </c>
      <c r="N1265" s="69">
        <v>0</v>
      </c>
      <c r="O1265" s="69">
        <v>11</v>
      </c>
      <c r="P1265" s="69">
        <v>270</v>
      </c>
      <c r="Q1265" s="69">
        <v>882</v>
      </c>
      <c r="R1265" s="69">
        <v>1958</v>
      </c>
      <c r="S1265" s="69">
        <v>3294</v>
      </c>
      <c r="T1265" s="69">
        <v>4248.8000000000502</v>
      </c>
      <c r="U1265" s="69">
        <v>13444</v>
      </c>
      <c r="V1265" s="69">
        <v>321.98169579475098</v>
      </c>
      <c r="W1265" s="69">
        <v>814.96592473509395</v>
      </c>
    </row>
    <row r="1266" spans="2:23">
      <c r="B1266" s="67">
        <v>1264</v>
      </c>
      <c r="C1266" s="67" t="s">
        <v>1586</v>
      </c>
      <c r="D1266" s="67" t="s">
        <v>1615</v>
      </c>
      <c r="E1266" s="67">
        <v>0</v>
      </c>
      <c r="F1266" s="70">
        <v>0</v>
      </c>
      <c r="G1266" s="67">
        <v>40728</v>
      </c>
      <c r="H1266" s="70">
        <v>0.51171614881079497</v>
      </c>
      <c r="I1266" s="69">
        <v>0</v>
      </c>
      <c r="J1266" s="69">
        <v>0</v>
      </c>
      <c r="K1266" s="69">
        <v>0</v>
      </c>
      <c r="L1266" s="69">
        <v>0</v>
      </c>
      <c r="M1266" s="69">
        <v>0</v>
      </c>
      <c r="N1266" s="69">
        <v>0</v>
      </c>
      <c r="O1266" s="69">
        <v>0</v>
      </c>
      <c r="P1266" s="69">
        <v>57</v>
      </c>
      <c r="Q1266" s="69">
        <v>624</v>
      </c>
      <c r="R1266" s="69">
        <v>1398</v>
      </c>
      <c r="S1266" s="69">
        <v>2819</v>
      </c>
      <c r="T1266" s="69">
        <v>3581</v>
      </c>
      <c r="U1266" s="69">
        <v>13444</v>
      </c>
      <c r="V1266" s="69">
        <v>233.31645487555099</v>
      </c>
      <c r="W1266" s="69">
        <v>702.37808646604697</v>
      </c>
    </row>
    <row r="1267" spans="2:23">
      <c r="B1267" s="67">
        <v>1265</v>
      </c>
      <c r="C1267" s="67" t="s">
        <v>1587</v>
      </c>
      <c r="D1267" s="67" t="s">
        <v>1615</v>
      </c>
      <c r="E1267" s="67">
        <v>0</v>
      </c>
      <c r="F1267" s="70">
        <v>0</v>
      </c>
      <c r="G1267" s="67">
        <v>30499</v>
      </c>
      <c r="H1267" s="70">
        <v>0.38319659257956301</v>
      </c>
      <c r="I1267" s="69">
        <v>0</v>
      </c>
      <c r="J1267" s="69">
        <v>0</v>
      </c>
      <c r="K1267" s="69">
        <v>0</v>
      </c>
      <c r="L1267" s="69">
        <v>0</v>
      </c>
      <c r="M1267" s="69">
        <v>0</v>
      </c>
      <c r="N1267" s="69">
        <v>0</v>
      </c>
      <c r="O1267" s="69">
        <v>19</v>
      </c>
      <c r="P1267" s="69">
        <v>360</v>
      </c>
      <c r="Q1267" s="69">
        <v>912</v>
      </c>
      <c r="R1267" s="69">
        <v>1971</v>
      </c>
      <c r="S1267" s="69">
        <v>3309</v>
      </c>
      <c r="T1267" s="69">
        <v>4270.9000000000497</v>
      </c>
      <c r="U1267" s="69">
        <v>13444</v>
      </c>
      <c r="V1267" s="69">
        <v>334.09126345943599</v>
      </c>
      <c r="W1267" s="69">
        <v>817.72477156837999</v>
      </c>
    </row>
    <row r="1268" spans="2:23">
      <c r="B1268" s="67">
        <v>1266</v>
      </c>
      <c r="C1268" s="67" t="s">
        <v>1588</v>
      </c>
      <c r="D1268" s="67" t="s">
        <v>1615</v>
      </c>
      <c r="E1268" s="67">
        <v>0</v>
      </c>
      <c r="F1268" s="70">
        <v>0</v>
      </c>
      <c r="G1268" s="67">
        <v>36432</v>
      </c>
      <c r="H1268" s="70">
        <v>0.45774019675591499</v>
      </c>
      <c r="I1268" s="69">
        <v>0</v>
      </c>
      <c r="J1268" s="69">
        <v>0</v>
      </c>
      <c r="K1268" s="69">
        <v>0</v>
      </c>
      <c r="L1268" s="69">
        <v>0</v>
      </c>
      <c r="M1268" s="69">
        <v>0</v>
      </c>
      <c r="N1268" s="69">
        <v>0</v>
      </c>
      <c r="O1268" s="69">
        <v>6</v>
      </c>
      <c r="P1268" s="69">
        <v>90</v>
      </c>
      <c r="Q1268" s="69">
        <v>668</v>
      </c>
      <c r="R1268" s="69">
        <v>1452</v>
      </c>
      <c r="S1268" s="69">
        <v>2844.3999999999901</v>
      </c>
      <c r="T1268" s="69">
        <v>3617.3000000000202</v>
      </c>
      <c r="U1268" s="69">
        <v>13444</v>
      </c>
      <c r="V1268" s="69">
        <v>245.231377542687</v>
      </c>
      <c r="W1268" s="69">
        <v>709.98681980778599</v>
      </c>
    </row>
    <row r="1269" spans="2:23">
      <c r="B1269" s="67">
        <v>1267</v>
      </c>
      <c r="C1269" s="67" t="s">
        <v>1589</v>
      </c>
      <c r="D1269" s="67" t="s">
        <v>1615</v>
      </c>
      <c r="E1269" s="67">
        <v>0</v>
      </c>
      <c r="F1269" s="70">
        <v>0</v>
      </c>
      <c r="G1269" s="67">
        <v>56180</v>
      </c>
      <c r="H1269" s="70">
        <v>0.70585870261713002</v>
      </c>
      <c r="I1269" s="69">
        <v>0</v>
      </c>
      <c r="J1269" s="69">
        <v>0</v>
      </c>
      <c r="K1269" s="69">
        <v>0</v>
      </c>
      <c r="L1269" s="69">
        <v>0</v>
      </c>
      <c r="M1269" s="69">
        <v>0</v>
      </c>
      <c r="N1269" s="69">
        <v>0</v>
      </c>
      <c r="O1269" s="69">
        <v>0</v>
      </c>
      <c r="P1269" s="69">
        <v>13</v>
      </c>
      <c r="Q1269" s="69">
        <v>180</v>
      </c>
      <c r="R1269" s="69">
        <v>360</v>
      </c>
      <c r="S1269" s="69">
        <v>720</v>
      </c>
      <c r="T1269" s="69">
        <v>1214</v>
      </c>
      <c r="U1269" s="69">
        <v>11578</v>
      </c>
      <c r="V1269" s="69">
        <v>68.821873076101596</v>
      </c>
      <c r="W1269" s="69">
        <v>281.09292321506501</v>
      </c>
    </row>
    <row r="1270" spans="2:23">
      <c r="B1270" s="67">
        <v>1268</v>
      </c>
      <c r="C1270" s="67" t="s">
        <v>1590</v>
      </c>
      <c r="D1270" s="67" t="s">
        <v>1615</v>
      </c>
      <c r="E1270" s="67">
        <v>0</v>
      </c>
      <c r="F1270" s="70">
        <v>0</v>
      </c>
      <c r="G1270" s="67">
        <v>61721</v>
      </c>
      <c r="H1270" s="70">
        <v>0.77547712681082004</v>
      </c>
      <c r="I1270" s="69">
        <v>0</v>
      </c>
      <c r="J1270" s="69">
        <v>0</v>
      </c>
      <c r="K1270" s="69">
        <v>0</v>
      </c>
      <c r="L1270" s="69">
        <v>0</v>
      </c>
      <c r="M1270" s="69">
        <v>0</v>
      </c>
      <c r="N1270" s="69">
        <v>0</v>
      </c>
      <c r="O1270" s="69">
        <v>0</v>
      </c>
      <c r="P1270" s="69">
        <v>0</v>
      </c>
      <c r="Q1270" s="69">
        <v>53</v>
      </c>
      <c r="R1270" s="69">
        <v>270</v>
      </c>
      <c r="S1270" s="69">
        <v>591</v>
      </c>
      <c r="T1270" s="69">
        <v>1141</v>
      </c>
      <c r="U1270" s="69">
        <v>11578</v>
      </c>
      <c r="V1270" s="69">
        <v>50.609325049314599</v>
      </c>
      <c r="W1270" s="69">
        <v>267.063646714573</v>
      </c>
    </row>
    <row r="1271" spans="2:23">
      <c r="B1271" s="67">
        <v>1269</v>
      </c>
      <c r="C1271" s="67" t="s">
        <v>1591</v>
      </c>
      <c r="D1271" s="67" t="s">
        <v>1615</v>
      </c>
      <c r="E1271" s="67">
        <v>0</v>
      </c>
      <c r="F1271" s="70">
        <v>0</v>
      </c>
      <c r="G1271" s="67">
        <v>26818</v>
      </c>
      <c r="H1271" s="70">
        <v>0.33694764483421502</v>
      </c>
      <c r="I1271" s="69">
        <v>0</v>
      </c>
      <c r="J1271" s="69">
        <v>0</v>
      </c>
      <c r="K1271" s="69">
        <v>0</v>
      </c>
      <c r="L1271" s="69">
        <v>0</v>
      </c>
      <c r="M1271" s="69">
        <v>0</v>
      </c>
      <c r="N1271" s="69">
        <v>0</v>
      </c>
      <c r="O1271" s="69">
        <v>30</v>
      </c>
      <c r="P1271" s="69">
        <v>360</v>
      </c>
      <c r="Q1271" s="69">
        <v>956</v>
      </c>
      <c r="R1271" s="69">
        <v>2031</v>
      </c>
      <c r="S1271" s="69">
        <v>3350</v>
      </c>
      <c r="T1271" s="69">
        <v>4414</v>
      </c>
      <c r="U1271" s="69">
        <v>99999</v>
      </c>
      <c r="V1271" s="69">
        <v>359.86273950572303</v>
      </c>
      <c r="W1271" s="69">
        <v>1104.65801583594</v>
      </c>
    </row>
    <row r="1272" spans="2:23">
      <c r="B1272" s="67">
        <v>1270</v>
      </c>
      <c r="C1272" s="67" t="s">
        <v>1592</v>
      </c>
      <c r="D1272" s="67" t="s">
        <v>1615</v>
      </c>
      <c r="E1272" s="67">
        <v>0</v>
      </c>
      <c r="F1272" s="70">
        <v>0</v>
      </c>
      <c r="G1272" s="67">
        <v>32649</v>
      </c>
      <c r="H1272" s="70">
        <v>0.410209697076303</v>
      </c>
      <c r="I1272" s="69">
        <v>0</v>
      </c>
      <c r="J1272" s="69">
        <v>0</v>
      </c>
      <c r="K1272" s="69">
        <v>0</v>
      </c>
      <c r="L1272" s="69">
        <v>0</v>
      </c>
      <c r="M1272" s="69">
        <v>0</v>
      </c>
      <c r="N1272" s="69">
        <v>0</v>
      </c>
      <c r="O1272" s="69">
        <v>12</v>
      </c>
      <c r="P1272" s="69">
        <v>90</v>
      </c>
      <c r="Q1272" s="69">
        <v>648</v>
      </c>
      <c r="R1272" s="69">
        <v>1424</v>
      </c>
      <c r="S1272" s="69">
        <v>2825</v>
      </c>
      <c r="T1272" s="69">
        <v>3585.1000000000099</v>
      </c>
      <c r="U1272" s="69">
        <v>99999</v>
      </c>
      <c r="V1272" s="69">
        <v>249.08318578733801</v>
      </c>
      <c r="W1272" s="69">
        <v>863.288687809875</v>
      </c>
    </row>
    <row r="1273" spans="2:23">
      <c r="B1273" s="67">
        <v>1271</v>
      </c>
      <c r="C1273" s="67" t="s">
        <v>1593</v>
      </c>
      <c r="D1273" s="67" t="s">
        <v>1615</v>
      </c>
      <c r="E1273" s="67">
        <v>0</v>
      </c>
      <c r="F1273" s="70">
        <v>0</v>
      </c>
      <c r="G1273" s="67">
        <v>22202</v>
      </c>
      <c r="H1273" s="70">
        <v>0.27895113769144803</v>
      </c>
      <c r="I1273" s="69">
        <v>0</v>
      </c>
      <c r="J1273" s="69">
        <v>0</v>
      </c>
      <c r="K1273" s="69">
        <v>0</v>
      </c>
      <c r="L1273" s="69">
        <v>0</v>
      </c>
      <c r="M1273" s="69">
        <v>0</v>
      </c>
      <c r="N1273" s="69">
        <v>0</v>
      </c>
      <c r="O1273" s="69">
        <v>40</v>
      </c>
      <c r="P1273" s="69">
        <v>360</v>
      </c>
      <c r="Q1273" s="69">
        <v>986</v>
      </c>
      <c r="R1273" s="69">
        <v>2037</v>
      </c>
      <c r="S1273" s="69">
        <v>3370.2</v>
      </c>
      <c r="T1273" s="69">
        <v>4432.3000000000202</v>
      </c>
      <c r="U1273" s="69">
        <v>99999</v>
      </c>
      <c r="V1273" s="69">
        <v>374.63082999334102</v>
      </c>
      <c r="W1273" s="69">
        <v>1106.33936552504</v>
      </c>
    </row>
    <row r="1274" spans="2:23">
      <c r="B1274" s="67">
        <v>1272</v>
      </c>
      <c r="C1274" s="67" t="s">
        <v>1594</v>
      </c>
      <c r="D1274" s="67" t="s">
        <v>1615</v>
      </c>
      <c r="E1274" s="67">
        <v>0</v>
      </c>
      <c r="F1274" s="70">
        <v>0</v>
      </c>
      <c r="G1274" s="67">
        <v>28250</v>
      </c>
      <c r="H1274" s="70">
        <v>0.35493962885250802</v>
      </c>
      <c r="I1274" s="69">
        <v>0</v>
      </c>
      <c r="J1274" s="69">
        <v>0</v>
      </c>
      <c r="K1274" s="69">
        <v>0</v>
      </c>
      <c r="L1274" s="69">
        <v>0</v>
      </c>
      <c r="M1274" s="69">
        <v>0</v>
      </c>
      <c r="N1274" s="69">
        <v>0</v>
      </c>
      <c r="O1274" s="69">
        <v>17</v>
      </c>
      <c r="P1274" s="69">
        <v>180</v>
      </c>
      <c r="Q1274" s="69">
        <v>700</v>
      </c>
      <c r="R1274" s="69">
        <v>1477</v>
      </c>
      <c r="S1274" s="69">
        <v>2857.5999999999899</v>
      </c>
      <c r="T1274" s="69">
        <v>3623.3000000000202</v>
      </c>
      <c r="U1274" s="69">
        <v>99999</v>
      </c>
      <c r="V1274" s="69">
        <v>262.71989144501299</v>
      </c>
      <c r="W1274" s="69">
        <v>869.82914084520098</v>
      </c>
    </row>
    <row r="1275" spans="2:23">
      <c r="B1275" s="67">
        <v>1273</v>
      </c>
      <c r="C1275" s="67" t="s">
        <v>1595</v>
      </c>
      <c r="D1275" s="67" t="s">
        <v>1615</v>
      </c>
      <c r="E1275" s="67">
        <v>0</v>
      </c>
      <c r="F1275" s="70">
        <v>0</v>
      </c>
      <c r="G1275" s="67">
        <v>53750</v>
      </c>
      <c r="H1275" s="70">
        <v>0.67532761241848904</v>
      </c>
      <c r="I1275" s="69">
        <v>0</v>
      </c>
      <c r="J1275" s="69">
        <v>0</v>
      </c>
      <c r="K1275" s="69">
        <v>0</v>
      </c>
      <c r="L1275" s="69">
        <v>0</v>
      </c>
      <c r="M1275" s="69">
        <v>0</v>
      </c>
      <c r="N1275" s="69">
        <v>0</v>
      </c>
      <c r="O1275" s="69">
        <v>0</v>
      </c>
      <c r="P1275" s="69">
        <v>22</v>
      </c>
      <c r="Q1275" s="69">
        <v>180</v>
      </c>
      <c r="R1275" s="69">
        <v>360</v>
      </c>
      <c r="S1275" s="69">
        <v>835</v>
      </c>
      <c r="T1275" s="69">
        <v>1301.20000000001</v>
      </c>
      <c r="U1275" s="69">
        <v>11578</v>
      </c>
      <c r="V1275" s="69">
        <v>76.176093402520394</v>
      </c>
      <c r="W1275" s="69">
        <v>291.78517700314899</v>
      </c>
    </row>
    <row r="1276" spans="2:23">
      <c r="B1276" s="67">
        <v>1274</v>
      </c>
      <c r="C1276" s="67" t="s">
        <v>1596</v>
      </c>
      <c r="D1276" s="67" t="s">
        <v>1615</v>
      </c>
      <c r="E1276" s="67">
        <v>0</v>
      </c>
      <c r="F1276" s="70">
        <v>0</v>
      </c>
      <c r="G1276" s="67">
        <v>59981</v>
      </c>
      <c r="H1276" s="70">
        <v>0.75361535852043604</v>
      </c>
      <c r="I1276" s="69">
        <v>0</v>
      </c>
      <c r="J1276" s="69">
        <v>0</v>
      </c>
      <c r="K1276" s="69">
        <v>0</v>
      </c>
      <c r="L1276" s="69">
        <v>0</v>
      </c>
      <c r="M1276" s="69">
        <v>0</v>
      </c>
      <c r="N1276" s="69">
        <v>0</v>
      </c>
      <c r="O1276" s="69">
        <v>0</v>
      </c>
      <c r="P1276" s="69">
        <v>0</v>
      </c>
      <c r="Q1276" s="69">
        <v>59</v>
      </c>
      <c r="R1276" s="69">
        <v>270</v>
      </c>
      <c r="S1276" s="69">
        <v>667.19999999999698</v>
      </c>
      <c r="T1276" s="69">
        <v>1193.1000000000099</v>
      </c>
      <c r="U1276" s="69">
        <v>11578</v>
      </c>
      <c r="V1276" s="69">
        <v>54.573369979017698</v>
      </c>
      <c r="W1276" s="69">
        <v>274.66848607437902</v>
      </c>
    </row>
    <row r="1277" spans="2:23">
      <c r="B1277" s="67">
        <v>1275</v>
      </c>
      <c r="C1277" s="67" t="s">
        <v>1597</v>
      </c>
      <c r="D1277" s="67" t="s">
        <v>1615</v>
      </c>
      <c r="E1277" s="67">
        <v>0</v>
      </c>
      <c r="F1277" s="70">
        <v>0</v>
      </c>
      <c r="G1277" s="67">
        <v>23657</v>
      </c>
      <c r="H1277" s="70">
        <v>0.29723209910668302</v>
      </c>
      <c r="I1277" s="69">
        <v>0</v>
      </c>
      <c r="J1277" s="69">
        <v>0</v>
      </c>
      <c r="K1277" s="69">
        <v>0</v>
      </c>
      <c r="L1277" s="69">
        <v>0</v>
      </c>
      <c r="M1277" s="69">
        <v>0</v>
      </c>
      <c r="N1277" s="69">
        <v>0</v>
      </c>
      <c r="O1277" s="69">
        <v>35</v>
      </c>
      <c r="P1277" s="69">
        <v>360</v>
      </c>
      <c r="Q1277" s="69">
        <v>994</v>
      </c>
      <c r="R1277" s="69">
        <v>2054.5</v>
      </c>
      <c r="S1277" s="69">
        <v>3378</v>
      </c>
      <c r="T1277" s="69">
        <v>4502</v>
      </c>
      <c r="U1277" s="69">
        <v>99999</v>
      </c>
      <c r="V1277" s="69">
        <v>388.84773102486503</v>
      </c>
      <c r="W1277" s="69">
        <v>1425.0520533300601</v>
      </c>
    </row>
    <row r="1278" spans="2:23">
      <c r="B1278" s="67">
        <v>1276</v>
      </c>
      <c r="C1278" s="67" t="s">
        <v>1598</v>
      </c>
      <c r="D1278" s="67" t="s">
        <v>1615</v>
      </c>
      <c r="E1278" s="67">
        <v>0</v>
      </c>
      <c r="F1278" s="70">
        <v>0</v>
      </c>
      <c r="G1278" s="67">
        <v>29250</v>
      </c>
      <c r="H1278" s="70">
        <v>0.36750386350215503</v>
      </c>
      <c r="I1278" s="69">
        <v>0</v>
      </c>
      <c r="J1278" s="69">
        <v>0</v>
      </c>
      <c r="K1278" s="69">
        <v>0</v>
      </c>
      <c r="L1278" s="69">
        <v>0</v>
      </c>
      <c r="M1278" s="69">
        <v>0</v>
      </c>
      <c r="N1278" s="69">
        <v>0</v>
      </c>
      <c r="O1278" s="69">
        <v>17</v>
      </c>
      <c r="P1278" s="69">
        <v>90</v>
      </c>
      <c r="Q1278" s="69">
        <v>663</v>
      </c>
      <c r="R1278" s="69">
        <v>1448</v>
      </c>
      <c r="S1278" s="69">
        <v>2832</v>
      </c>
      <c r="T1278" s="69">
        <v>3587.1000000000099</v>
      </c>
      <c r="U1278" s="69">
        <v>99999</v>
      </c>
      <c r="V1278" s="69">
        <v>255.72284529657901</v>
      </c>
      <c r="W1278" s="69">
        <v>864.80054891187604</v>
      </c>
    </row>
    <row r="1279" spans="2:23">
      <c r="B1279" s="67">
        <v>1277</v>
      </c>
      <c r="C1279" s="67" t="s">
        <v>1599</v>
      </c>
      <c r="D1279" s="67" t="s">
        <v>1615</v>
      </c>
      <c r="E1279" s="67">
        <v>0</v>
      </c>
      <c r="F1279" s="70">
        <v>0</v>
      </c>
      <c r="G1279" s="67">
        <v>19063</v>
      </c>
      <c r="H1279" s="70">
        <v>0.23951200512620799</v>
      </c>
      <c r="I1279" s="69">
        <v>0</v>
      </c>
      <c r="J1279" s="69">
        <v>0</v>
      </c>
      <c r="K1279" s="69">
        <v>0</v>
      </c>
      <c r="L1279" s="69">
        <v>0</v>
      </c>
      <c r="M1279" s="69">
        <v>0</v>
      </c>
      <c r="N1279" s="69">
        <v>2</v>
      </c>
      <c r="O1279" s="69">
        <v>54</v>
      </c>
      <c r="P1279" s="69">
        <v>360</v>
      </c>
      <c r="Q1279" s="69">
        <v>1031</v>
      </c>
      <c r="R1279" s="69">
        <v>2063.5</v>
      </c>
      <c r="S1279" s="69">
        <v>3393</v>
      </c>
      <c r="T1279" s="69">
        <v>4523.1000000000104</v>
      </c>
      <c r="U1279" s="69">
        <v>99999</v>
      </c>
      <c r="V1279" s="69">
        <v>405.71015202723902</v>
      </c>
      <c r="W1279" s="69">
        <v>1426.56395238037</v>
      </c>
    </row>
    <row r="1280" spans="2:23">
      <c r="B1280" s="67">
        <v>1278</v>
      </c>
      <c r="C1280" s="67" t="s">
        <v>1600</v>
      </c>
      <c r="D1280" s="67" t="s">
        <v>1615</v>
      </c>
      <c r="E1280" s="67">
        <v>0</v>
      </c>
      <c r="F1280" s="70">
        <v>0</v>
      </c>
      <c r="G1280" s="67">
        <v>24842</v>
      </c>
      <c r="H1280" s="70">
        <v>0.31212071716651402</v>
      </c>
      <c r="I1280" s="69">
        <v>0</v>
      </c>
      <c r="J1280" s="69">
        <v>0</v>
      </c>
      <c r="K1280" s="69">
        <v>0</v>
      </c>
      <c r="L1280" s="69">
        <v>0</v>
      </c>
      <c r="M1280" s="69">
        <v>0</v>
      </c>
      <c r="N1280" s="69">
        <v>0</v>
      </c>
      <c r="O1280" s="69">
        <v>24</v>
      </c>
      <c r="P1280" s="69">
        <v>180</v>
      </c>
      <c r="Q1280" s="69">
        <v>720</v>
      </c>
      <c r="R1280" s="69">
        <v>1506</v>
      </c>
      <c r="S1280" s="69">
        <v>2875.5999999999899</v>
      </c>
      <c r="T1280" s="69">
        <v>3634.7000000000398</v>
      </c>
      <c r="U1280" s="69">
        <v>99999</v>
      </c>
      <c r="V1280" s="69">
        <v>270.723205764471</v>
      </c>
      <c r="W1280" s="69">
        <v>872.32367783302095</v>
      </c>
    </row>
    <row r="1281" spans="2:23">
      <c r="B1281" s="67">
        <v>1279</v>
      </c>
      <c r="C1281" s="67" t="s">
        <v>1601</v>
      </c>
      <c r="D1281" s="67" t="s">
        <v>1615</v>
      </c>
      <c r="E1281" s="67">
        <v>0</v>
      </c>
      <c r="F1281" s="70">
        <v>0</v>
      </c>
      <c r="G1281" s="67">
        <v>32252</v>
      </c>
      <c r="H1281" s="70">
        <v>0.40522169592039298</v>
      </c>
      <c r="I1281" s="69">
        <v>0</v>
      </c>
      <c r="J1281" s="69">
        <v>0</v>
      </c>
      <c r="K1281" s="69">
        <v>0</v>
      </c>
      <c r="L1281" s="69">
        <v>0</v>
      </c>
      <c r="M1281" s="69">
        <v>0</v>
      </c>
      <c r="N1281" s="69">
        <v>0</v>
      </c>
      <c r="O1281" s="69">
        <v>1</v>
      </c>
      <c r="P1281" s="69">
        <v>2</v>
      </c>
      <c r="Q1281" s="69">
        <v>3</v>
      </c>
      <c r="R1281" s="69">
        <v>4</v>
      </c>
      <c r="S1281" s="69">
        <v>7</v>
      </c>
      <c r="T1281" s="69">
        <v>8</v>
      </c>
      <c r="U1281" s="69">
        <v>306</v>
      </c>
      <c r="V1281" s="69">
        <v>1.2662612606953001</v>
      </c>
      <c r="W1281" s="69">
        <v>2.5643211724163502</v>
      </c>
    </row>
    <row r="1282" spans="2:23">
      <c r="B1282" s="67">
        <v>1280</v>
      </c>
      <c r="C1282" s="67" t="s">
        <v>1602</v>
      </c>
      <c r="D1282" s="67" t="s">
        <v>1615</v>
      </c>
      <c r="E1282" s="67">
        <v>0</v>
      </c>
      <c r="F1282" s="70">
        <v>0</v>
      </c>
      <c r="G1282" s="67">
        <v>36047</v>
      </c>
      <c r="H1282" s="70">
        <v>0.45290296641580102</v>
      </c>
      <c r="I1282" s="69">
        <v>0</v>
      </c>
      <c r="J1282" s="69">
        <v>0</v>
      </c>
      <c r="K1282" s="69">
        <v>0</v>
      </c>
      <c r="L1282" s="69">
        <v>0</v>
      </c>
      <c r="M1282" s="69">
        <v>0</v>
      </c>
      <c r="N1282" s="69">
        <v>0</v>
      </c>
      <c r="O1282" s="69">
        <v>1</v>
      </c>
      <c r="P1282" s="69">
        <v>1</v>
      </c>
      <c r="Q1282" s="69">
        <v>2</v>
      </c>
      <c r="R1282" s="69">
        <v>3</v>
      </c>
      <c r="S1282" s="69">
        <v>5</v>
      </c>
      <c r="T1282" s="69">
        <v>7</v>
      </c>
      <c r="U1282" s="69">
        <v>306</v>
      </c>
      <c r="V1282" s="69">
        <v>1.0230553705820999</v>
      </c>
      <c r="W1282" s="69">
        <v>2.3452552753931499</v>
      </c>
    </row>
    <row r="1283" spans="2:23">
      <c r="B1283" s="67">
        <v>1281</v>
      </c>
      <c r="C1283" s="67" t="s">
        <v>1603</v>
      </c>
      <c r="D1283" s="67" t="s">
        <v>1615</v>
      </c>
      <c r="E1283" s="67">
        <v>0</v>
      </c>
      <c r="F1283" s="70">
        <v>0</v>
      </c>
      <c r="G1283" s="67">
        <v>16918</v>
      </c>
      <c r="H1283" s="70">
        <v>0.21256172180271601</v>
      </c>
      <c r="I1283" s="69">
        <v>0</v>
      </c>
      <c r="J1283" s="69">
        <v>0</v>
      </c>
      <c r="K1283" s="69">
        <v>0</v>
      </c>
      <c r="L1283" s="69">
        <v>0</v>
      </c>
      <c r="M1283" s="69">
        <v>0</v>
      </c>
      <c r="N1283" s="69">
        <v>1</v>
      </c>
      <c r="O1283" s="69">
        <v>2</v>
      </c>
      <c r="P1283" s="69">
        <v>3</v>
      </c>
      <c r="Q1283" s="69">
        <v>5</v>
      </c>
      <c r="R1283" s="69">
        <v>8</v>
      </c>
      <c r="S1283" s="69">
        <v>12</v>
      </c>
      <c r="T1283" s="69">
        <v>15</v>
      </c>
      <c r="U1283" s="69">
        <v>545</v>
      </c>
      <c r="V1283" s="69">
        <v>2.4597504742998599</v>
      </c>
      <c r="W1283" s="69">
        <v>4.4148500541562798</v>
      </c>
    </row>
    <row r="1284" spans="2:23">
      <c r="B1284" s="67">
        <v>1282</v>
      </c>
      <c r="C1284" s="67" t="s">
        <v>1604</v>
      </c>
      <c r="D1284" s="67" t="s">
        <v>1615</v>
      </c>
      <c r="E1284" s="67">
        <v>0</v>
      </c>
      <c r="F1284" s="70">
        <v>0</v>
      </c>
      <c r="G1284" s="67">
        <v>20505</v>
      </c>
      <c r="H1284" s="70">
        <v>0.25762963149099799</v>
      </c>
      <c r="I1284" s="69">
        <v>0</v>
      </c>
      <c r="J1284" s="69">
        <v>0</v>
      </c>
      <c r="K1284" s="69">
        <v>0</v>
      </c>
      <c r="L1284" s="69">
        <v>0</v>
      </c>
      <c r="M1284" s="69">
        <v>0</v>
      </c>
      <c r="N1284" s="69">
        <v>0</v>
      </c>
      <c r="O1284" s="69">
        <v>1</v>
      </c>
      <c r="P1284" s="69">
        <v>2</v>
      </c>
      <c r="Q1284" s="69">
        <v>4</v>
      </c>
      <c r="R1284" s="69">
        <v>6</v>
      </c>
      <c r="S1284" s="69">
        <v>9</v>
      </c>
      <c r="T1284" s="69">
        <v>13</v>
      </c>
      <c r="U1284" s="69">
        <v>545</v>
      </c>
      <c r="V1284" s="69">
        <v>1.9628224296717001</v>
      </c>
      <c r="W1284" s="69">
        <v>4.0373445068243496</v>
      </c>
    </row>
    <row r="1285" spans="2:23">
      <c r="B1285" s="67">
        <v>1283</v>
      </c>
      <c r="C1285" s="67" t="s">
        <v>1605</v>
      </c>
      <c r="D1285" s="67" t="s">
        <v>1615</v>
      </c>
      <c r="E1285" s="67">
        <v>0</v>
      </c>
      <c r="F1285" s="70">
        <v>0</v>
      </c>
      <c r="G1285" s="67">
        <v>6847</v>
      </c>
      <c r="H1285" s="70">
        <v>8.6027314646128297E-2</v>
      </c>
      <c r="I1285" s="69">
        <v>0</v>
      </c>
      <c r="J1285" s="69">
        <v>0</v>
      </c>
      <c r="K1285" s="69">
        <v>0</v>
      </c>
      <c r="L1285" s="69">
        <v>0</v>
      </c>
      <c r="M1285" s="69">
        <v>1</v>
      </c>
      <c r="N1285" s="69">
        <v>1</v>
      </c>
      <c r="O1285" s="69">
        <v>3</v>
      </c>
      <c r="P1285" s="69">
        <v>5</v>
      </c>
      <c r="Q1285" s="69">
        <v>9</v>
      </c>
      <c r="R1285" s="69">
        <v>13</v>
      </c>
      <c r="S1285" s="69">
        <v>20</v>
      </c>
      <c r="T1285" s="69">
        <v>26</v>
      </c>
      <c r="U1285" s="69">
        <v>788</v>
      </c>
      <c r="V1285" s="69">
        <v>4.4298224673644002</v>
      </c>
      <c r="W1285" s="69">
        <v>6.9725970667608701</v>
      </c>
    </row>
    <row r="1286" spans="2:23">
      <c r="B1286" s="67">
        <v>1284</v>
      </c>
      <c r="C1286" s="67" t="s">
        <v>1606</v>
      </c>
      <c r="D1286" s="67" t="s">
        <v>1615</v>
      </c>
      <c r="E1286" s="67">
        <v>0</v>
      </c>
      <c r="F1286" s="70">
        <v>0</v>
      </c>
      <c r="G1286" s="67">
        <v>9788</v>
      </c>
      <c r="H1286" s="70">
        <v>0.122978728750738</v>
      </c>
      <c r="I1286" s="69">
        <v>0</v>
      </c>
      <c r="J1286" s="69">
        <v>0</v>
      </c>
      <c r="K1286" s="69">
        <v>0</v>
      </c>
      <c r="L1286" s="69">
        <v>0</v>
      </c>
      <c r="M1286" s="69">
        <v>0</v>
      </c>
      <c r="N1286" s="69">
        <v>1</v>
      </c>
      <c r="O1286" s="69">
        <v>2</v>
      </c>
      <c r="P1286" s="69">
        <v>4</v>
      </c>
      <c r="Q1286" s="69">
        <v>7</v>
      </c>
      <c r="R1286" s="69">
        <v>10</v>
      </c>
      <c r="S1286" s="69">
        <v>16</v>
      </c>
      <c r="T1286" s="69">
        <v>22</v>
      </c>
      <c r="U1286" s="69">
        <v>788</v>
      </c>
      <c r="V1286" s="69">
        <v>3.5290673568619599</v>
      </c>
      <c r="W1286" s="69">
        <v>6.3989457828948204</v>
      </c>
    </row>
    <row r="1287" spans="2:23">
      <c r="B1287" s="67">
        <v>1285</v>
      </c>
      <c r="C1287" s="67" t="s">
        <v>1607</v>
      </c>
      <c r="D1287" s="67" t="s">
        <v>1615</v>
      </c>
      <c r="E1287" s="67">
        <v>0</v>
      </c>
      <c r="F1287" s="70">
        <v>0</v>
      </c>
      <c r="G1287" s="67">
        <v>3185</v>
      </c>
      <c r="H1287" s="70">
        <v>4.0017087359123502E-2</v>
      </c>
      <c r="I1287" s="69">
        <v>0</v>
      </c>
      <c r="J1287" s="69">
        <v>0</v>
      </c>
      <c r="K1287" s="69">
        <v>0</v>
      </c>
      <c r="L1287" s="69">
        <v>1</v>
      </c>
      <c r="M1287" s="69">
        <v>1</v>
      </c>
      <c r="N1287" s="69">
        <v>2</v>
      </c>
      <c r="O1287" s="69">
        <v>4</v>
      </c>
      <c r="P1287" s="69">
        <v>8</v>
      </c>
      <c r="Q1287" s="69">
        <v>13</v>
      </c>
      <c r="R1287" s="69">
        <v>19</v>
      </c>
      <c r="S1287" s="69">
        <v>28</v>
      </c>
      <c r="T1287" s="69">
        <v>35</v>
      </c>
      <c r="U1287" s="69">
        <v>1203</v>
      </c>
      <c r="V1287" s="69">
        <v>6.3086655526378603</v>
      </c>
      <c r="W1287" s="69">
        <v>9.8110737513226898</v>
      </c>
    </row>
    <row r="1288" spans="2:23">
      <c r="B1288" s="67">
        <v>1286</v>
      </c>
      <c r="C1288" s="67" t="s">
        <v>1608</v>
      </c>
      <c r="D1288" s="67" t="s">
        <v>1615</v>
      </c>
      <c r="E1288" s="67">
        <v>0</v>
      </c>
      <c r="F1288" s="70">
        <v>0</v>
      </c>
      <c r="G1288" s="67">
        <v>5471</v>
      </c>
      <c r="H1288" s="70">
        <v>6.8738927768214997E-2</v>
      </c>
      <c r="I1288" s="69">
        <v>0</v>
      </c>
      <c r="J1288" s="69">
        <v>0</v>
      </c>
      <c r="K1288" s="69">
        <v>0</v>
      </c>
      <c r="L1288" s="69">
        <v>0</v>
      </c>
      <c r="M1288" s="69">
        <v>1</v>
      </c>
      <c r="N1288" s="69">
        <v>2</v>
      </c>
      <c r="O1288" s="69">
        <v>3</v>
      </c>
      <c r="P1288" s="69">
        <v>6</v>
      </c>
      <c r="Q1288" s="69">
        <v>10</v>
      </c>
      <c r="R1288" s="69">
        <v>15</v>
      </c>
      <c r="S1288" s="69">
        <v>23</v>
      </c>
      <c r="T1288" s="69">
        <v>31</v>
      </c>
      <c r="U1288" s="69">
        <v>1203</v>
      </c>
      <c r="V1288" s="69">
        <v>5.0764533678430999</v>
      </c>
      <c r="W1288" s="69">
        <v>9.2015896552251792</v>
      </c>
    </row>
    <row r="1289" spans="2:23">
      <c r="B1289" s="67">
        <v>1287</v>
      </c>
      <c r="C1289" s="67" t="s">
        <v>1609</v>
      </c>
      <c r="D1289" s="67" t="s">
        <v>1615</v>
      </c>
      <c r="E1289" s="67">
        <v>0</v>
      </c>
      <c r="F1289" s="70">
        <v>0</v>
      </c>
      <c r="G1289" s="67">
        <v>92</v>
      </c>
      <c r="H1289" s="70">
        <v>1.15590958776746E-3</v>
      </c>
      <c r="I1289" s="69">
        <v>0</v>
      </c>
      <c r="J1289" s="69">
        <v>5</v>
      </c>
      <c r="K1289" s="69">
        <v>8</v>
      </c>
      <c r="L1289" s="69">
        <v>12</v>
      </c>
      <c r="M1289" s="69">
        <v>12</v>
      </c>
      <c r="N1289" s="69">
        <v>12</v>
      </c>
      <c r="O1289" s="69">
        <v>12</v>
      </c>
      <c r="P1289" s="69">
        <v>12</v>
      </c>
      <c r="Q1289" s="69">
        <v>12</v>
      </c>
      <c r="R1289" s="69">
        <v>12</v>
      </c>
      <c r="S1289" s="69">
        <v>12</v>
      </c>
      <c r="T1289" s="69">
        <v>12</v>
      </c>
      <c r="U1289" s="69">
        <v>12</v>
      </c>
      <c r="V1289" s="69">
        <v>11.8013217574851</v>
      </c>
      <c r="W1289" s="69">
        <v>1.1450483976815999</v>
      </c>
    </row>
    <row r="1290" spans="2:23">
      <c r="B1290" s="67">
        <v>1288</v>
      </c>
      <c r="C1290" s="67" t="s">
        <v>1610</v>
      </c>
      <c r="D1290" s="67" t="s">
        <v>1615</v>
      </c>
      <c r="E1290" s="67">
        <v>0</v>
      </c>
      <c r="F1290" s="70">
        <v>0</v>
      </c>
      <c r="G1290" s="67">
        <v>55631</v>
      </c>
      <c r="H1290" s="70">
        <v>0.69896093779447399</v>
      </c>
      <c r="I1290" s="69">
        <v>0</v>
      </c>
      <c r="J1290" s="69">
        <v>0</v>
      </c>
      <c r="K1290" s="69">
        <v>0</v>
      </c>
      <c r="L1290" s="69">
        <v>0</v>
      </c>
      <c r="M1290" s="69">
        <v>0</v>
      </c>
      <c r="N1290" s="69">
        <v>0</v>
      </c>
      <c r="O1290" s="69">
        <v>0</v>
      </c>
      <c r="P1290" s="69">
        <v>1</v>
      </c>
      <c r="Q1290" s="69">
        <v>1</v>
      </c>
      <c r="R1290" s="69">
        <v>1</v>
      </c>
      <c r="S1290" s="69">
        <v>1</v>
      </c>
      <c r="T1290" s="69">
        <v>1</v>
      </c>
      <c r="U1290" s="69">
        <v>1</v>
      </c>
      <c r="V1290" s="69">
        <v>0.30103906220552601</v>
      </c>
      <c r="W1290" s="69">
        <v>0.45871253412445601</v>
      </c>
    </row>
    <row r="1291" spans="2:23">
      <c r="B1291" s="67">
        <v>1289</v>
      </c>
      <c r="C1291" s="67" t="s">
        <v>1611</v>
      </c>
      <c r="D1291" s="67" t="s">
        <v>1615</v>
      </c>
      <c r="E1291" s="67">
        <v>0</v>
      </c>
      <c r="F1291" s="70">
        <v>0</v>
      </c>
      <c r="G1291" s="67">
        <v>21810</v>
      </c>
      <c r="H1291" s="70">
        <v>0.27402595770878602</v>
      </c>
      <c r="I1291" s="69">
        <v>0</v>
      </c>
      <c r="J1291" s="69">
        <v>0</v>
      </c>
      <c r="K1291" s="69">
        <v>0</v>
      </c>
      <c r="L1291" s="69">
        <v>0</v>
      </c>
      <c r="M1291" s="69">
        <v>0</v>
      </c>
      <c r="N1291" s="69">
        <v>0</v>
      </c>
      <c r="O1291" s="69">
        <v>58</v>
      </c>
      <c r="P1291" s="69">
        <v>406</v>
      </c>
      <c r="Q1291" s="69">
        <v>1521</v>
      </c>
      <c r="R1291" s="69">
        <v>2779</v>
      </c>
      <c r="S1291" s="69">
        <v>4358.2</v>
      </c>
      <c r="T1291" s="69">
        <v>5789.50000000003</v>
      </c>
      <c r="U1291" s="69">
        <v>13962</v>
      </c>
      <c r="V1291" s="69">
        <v>505.70828359990497</v>
      </c>
      <c r="W1291" s="69">
        <v>1078.0370170189799</v>
      </c>
    </row>
    <row r="1292" spans="2:23">
      <c r="B1292" s="67">
        <v>1290</v>
      </c>
      <c r="C1292" s="67" t="s">
        <v>1612</v>
      </c>
      <c r="D1292" s="67" t="s">
        <v>1615</v>
      </c>
      <c r="E1292" s="67">
        <v>0</v>
      </c>
      <c r="F1292" s="70">
        <v>0</v>
      </c>
      <c r="G1292" s="67">
        <v>20692</v>
      </c>
      <c r="H1292" s="70">
        <v>0.259979143370482</v>
      </c>
      <c r="I1292" s="69">
        <v>0</v>
      </c>
      <c r="J1292" s="69">
        <v>0</v>
      </c>
      <c r="K1292" s="69">
        <v>0</v>
      </c>
      <c r="L1292" s="69">
        <v>0</v>
      </c>
      <c r="M1292" s="69">
        <v>0</v>
      </c>
      <c r="N1292" s="69">
        <v>0</v>
      </c>
      <c r="O1292" s="69">
        <v>2</v>
      </c>
      <c r="P1292" s="69">
        <v>3</v>
      </c>
      <c r="Q1292" s="69">
        <v>3</v>
      </c>
      <c r="R1292" s="69">
        <v>3</v>
      </c>
      <c r="S1292" s="69">
        <v>4</v>
      </c>
      <c r="T1292" s="69">
        <v>4</v>
      </c>
      <c r="U1292" s="69">
        <v>5</v>
      </c>
      <c r="V1292" s="69">
        <v>1.6430124008996001</v>
      </c>
      <c r="W1292" s="69">
        <v>1.23591149058046</v>
      </c>
    </row>
    <row r="1293" spans="2:23">
      <c r="B1293" s="67">
        <v>1291</v>
      </c>
      <c r="C1293" s="67" t="s">
        <v>1613</v>
      </c>
      <c r="D1293" s="67" t="s">
        <v>1615</v>
      </c>
      <c r="E1293" s="67">
        <v>0</v>
      </c>
      <c r="F1293" s="70">
        <v>0</v>
      </c>
      <c r="G1293" s="67">
        <v>63673</v>
      </c>
      <c r="H1293" s="70">
        <v>0.80000251284693003</v>
      </c>
      <c r="I1293" s="69">
        <v>0</v>
      </c>
      <c r="J1293" s="69">
        <v>0</v>
      </c>
      <c r="K1293" s="69">
        <v>0</v>
      </c>
      <c r="L1293" s="69">
        <v>0</v>
      </c>
      <c r="M1293" s="69">
        <v>0</v>
      </c>
      <c r="N1293" s="69">
        <v>0</v>
      </c>
      <c r="O1293" s="69">
        <v>0</v>
      </c>
      <c r="P1293" s="69">
        <v>0</v>
      </c>
      <c r="Q1293" s="69">
        <v>1</v>
      </c>
      <c r="R1293" s="69">
        <v>1</v>
      </c>
      <c r="S1293" s="69">
        <v>1</v>
      </c>
      <c r="T1293" s="69">
        <v>1</v>
      </c>
      <c r="U1293" s="69">
        <v>1</v>
      </c>
      <c r="V1293" s="69">
        <v>0.19999748715307</v>
      </c>
      <c r="W1293" s="69">
        <v>0.400000628211239</v>
      </c>
    </row>
    <row r="1294" spans="2:23">
      <c r="B1294" s="67">
        <v>1292</v>
      </c>
      <c r="C1294" s="67" t="s">
        <v>1614</v>
      </c>
      <c r="D1294" s="67" t="s">
        <v>1615</v>
      </c>
      <c r="E1294" s="67">
        <v>0</v>
      </c>
      <c r="F1294" s="70">
        <v>0</v>
      </c>
      <c r="G1294" s="67">
        <v>442</v>
      </c>
      <c r="H1294" s="70">
        <v>5.5533917151436704E-3</v>
      </c>
      <c r="I1294" s="69">
        <v>0</v>
      </c>
      <c r="J1294" s="69">
        <v>135.54</v>
      </c>
      <c r="K1294" s="69">
        <v>274.92</v>
      </c>
      <c r="L1294" s="69">
        <v>398.29500000000002</v>
      </c>
      <c r="M1294" s="69">
        <v>452.75</v>
      </c>
      <c r="N1294" s="69">
        <v>714</v>
      </c>
      <c r="O1294" s="69">
        <v>1290</v>
      </c>
      <c r="P1294" s="69">
        <v>2365</v>
      </c>
      <c r="Q1294" s="69">
        <v>4135</v>
      </c>
      <c r="R1294" s="69">
        <v>6026.3</v>
      </c>
      <c r="S1294" s="69">
        <v>8333</v>
      </c>
      <c r="T1294" s="69">
        <v>10000</v>
      </c>
      <c r="U1294" s="69">
        <v>10000</v>
      </c>
      <c r="V1294" s="69">
        <v>1928.38304004222</v>
      </c>
      <c r="W1294" s="69">
        <v>1901.8157151688599</v>
      </c>
    </row>
    <row r="1295" spans="2:23">
      <c r="B1295" s="67">
        <v>1293</v>
      </c>
      <c r="C1295" s="67"/>
      <c r="D1295" s="67" t="s">
        <v>1615</v>
      </c>
      <c r="E1295" s="67"/>
      <c r="F1295" s="70"/>
      <c r="G1295" s="67"/>
      <c r="H1295" s="70"/>
      <c r="I1295" s="69"/>
      <c r="J1295" s="69"/>
      <c r="K1295" s="69"/>
      <c r="L1295" s="69"/>
      <c r="M1295" s="69"/>
      <c r="N1295" s="69"/>
      <c r="O1295" s="69"/>
      <c r="P1295" s="69"/>
      <c r="Q1295" s="69"/>
      <c r="R1295" s="69"/>
      <c r="S1295" s="69"/>
      <c r="T1295" s="69"/>
      <c r="U1295" s="69"/>
      <c r="V1295" s="69"/>
      <c r="W1295" s="69"/>
    </row>
    <row r="1296" spans="2:23">
      <c r="B1296" s="67">
        <v>1294</v>
      </c>
      <c r="C1296" s="67"/>
      <c r="D1296" s="67" t="s">
        <v>1615</v>
      </c>
      <c r="E1296" s="67"/>
      <c r="F1296" s="70"/>
      <c r="G1296" s="67"/>
      <c r="H1296" s="70"/>
      <c r="I1296" s="69"/>
      <c r="J1296" s="69"/>
      <c r="K1296" s="69"/>
      <c r="L1296" s="69"/>
      <c r="M1296" s="69"/>
      <c r="N1296" s="69"/>
      <c r="O1296" s="69"/>
      <c r="P1296" s="69"/>
      <c r="Q1296" s="69"/>
      <c r="R1296" s="69"/>
      <c r="S1296" s="69"/>
      <c r="T1296" s="69"/>
      <c r="U1296" s="69"/>
      <c r="V1296" s="69"/>
      <c r="W1296" s="69"/>
    </row>
    <row r="1297" spans="2:23">
      <c r="B1297" s="67">
        <v>1295</v>
      </c>
      <c r="C1297" s="67"/>
      <c r="D1297" s="67" t="s">
        <v>1615</v>
      </c>
      <c r="E1297" s="67"/>
      <c r="F1297" s="70"/>
      <c r="G1297" s="67"/>
      <c r="H1297" s="70"/>
      <c r="I1297" s="69"/>
      <c r="J1297" s="69"/>
      <c r="K1297" s="69"/>
      <c r="L1297" s="69"/>
      <c r="M1297" s="69"/>
      <c r="N1297" s="69"/>
      <c r="O1297" s="69"/>
      <c r="P1297" s="69"/>
      <c r="Q1297" s="69"/>
      <c r="R1297" s="69"/>
      <c r="S1297" s="69"/>
      <c r="T1297" s="69"/>
      <c r="U1297" s="69"/>
      <c r="V1297" s="69"/>
      <c r="W1297" s="69"/>
    </row>
    <row r="1298" spans="2:23">
      <c r="B1298" s="67">
        <v>1296</v>
      </c>
      <c r="C1298" s="67"/>
      <c r="D1298" s="67" t="s">
        <v>1615</v>
      </c>
      <c r="E1298" s="67"/>
      <c r="F1298" s="70"/>
      <c r="G1298" s="67"/>
      <c r="H1298" s="70"/>
      <c r="I1298" s="69"/>
      <c r="J1298" s="69"/>
      <c r="K1298" s="69"/>
      <c r="L1298" s="69"/>
      <c r="M1298" s="69"/>
      <c r="N1298" s="69"/>
      <c r="O1298" s="69"/>
      <c r="P1298" s="69"/>
      <c r="Q1298" s="69"/>
      <c r="R1298" s="69"/>
      <c r="S1298" s="69"/>
      <c r="T1298" s="69"/>
      <c r="U1298" s="69"/>
      <c r="V1298" s="69"/>
      <c r="W1298" s="69"/>
    </row>
    <row r="1299" spans="2:23">
      <c r="B1299" s="67">
        <v>1297</v>
      </c>
      <c r="C1299" s="67"/>
      <c r="D1299" s="67" t="s">
        <v>1615</v>
      </c>
      <c r="E1299" s="67"/>
      <c r="F1299" s="70"/>
      <c r="G1299" s="67"/>
      <c r="H1299" s="70"/>
      <c r="I1299" s="69"/>
      <c r="J1299" s="69"/>
      <c r="K1299" s="69"/>
      <c r="L1299" s="69"/>
      <c r="M1299" s="69"/>
      <c r="N1299" s="69"/>
      <c r="O1299" s="69"/>
      <c r="P1299" s="69"/>
      <c r="Q1299" s="69"/>
      <c r="R1299" s="69"/>
      <c r="S1299" s="69"/>
      <c r="T1299" s="69"/>
      <c r="U1299" s="69"/>
      <c r="V1299" s="69"/>
      <c r="W1299" s="69"/>
    </row>
    <row r="1300" spans="2:23">
      <c r="B1300" s="67">
        <v>1298</v>
      </c>
      <c r="C1300" s="67"/>
      <c r="D1300" s="67" t="s">
        <v>1615</v>
      </c>
      <c r="E1300" s="67"/>
      <c r="F1300" s="70"/>
      <c r="G1300" s="67"/>
      <c r="H1300" s="70"/>
      <c r="I1300" s="69"/>
      <c r="J1300" s="69"/>
      <c r="K1300" s="69"/>
      <c r="L1300" s="69"/>
      <c r="M1300" s="69"/>
      <c r="N1300" s="69"/>
      <c r="O1300" s="69"/>
      <c r="P1300" s="69"/>
      <c r="Q1300" s="69"/>
      <c r="R1300" s="69"/>
      <c r="S1300" s="69"/>
      <c r="T1300" s="69"/>
      <c r="U1300" s="69"/>
      <c r="V1300" s="69"/>
      <c r="W1300" s="69"/>
    </row>
    <row r="1301" spans="2:23">
      <c r="B1301" s="67">
        <v>1299</v>
      </c>
      <c r="C1301" s="67"/>
      <c r="D1301" s="67" t="s">
        <v>1615</v>
      </c>
      <c r="E1301" s="67"/>
      <c r="F1301" s="70"/>
      <c r="G1301" s="67"/>
      <c r="H1301" s="70"/>
      <c r="I1301" s="69"/>
      <c r="J1301" s="69"/>
      <c r="K1301" s="69"/>
      <c r="L1301" s="69"/>
      <c r="M1301" s="69"/>
      <c r="N1301" s="69"/>
      <c r="O1301" s="69"/>
      <c r="P1301" s="69"/>
      <c r="Q1301" s="69"/>
      <c r="R1301" s="69"/>
      <c r="S1301" s="69"/>
      <c r="T1301" s="69"/>
      <c r="U1301" s="69"/>
      <c r="V1301" s="69"/>
      <c r="W1301" s="69"/>
    </row>
    <row r="1302" spans="2:23">
      <c r="B1302" s="67">
        <v>1300</v>
      </c>
      <c r="C1302" s="67"/>
      <c r="D1302" s="67" t="s">
        <v>1615</v>
      </c>
      <c r="E1302" s="67"/>
      <c r="F1302" s="70"/>
      <c r="G1302" s="67"/>
      <c r="H1302" s="70"/>
      <c r="I1302" s="69"/>
      <c r="J1302" s="69"/>
      <c r="K1302" s="69"/>
      <c r="L1302" s="69"/>
      <c r="M1302" s="69"/>
      <c r="N1302" s="69"/>
      <c r="O1302" s="69"/>
      <c r="P1302" s="69"/>
      <c r="Q1302" s="69"/>
      <c r="R1302" s="69"/>
      <c r="S1302" s="69"/>
      <c r="T1302" s="69"/>
      <c r="U1302" s="69"/>
      <c r="V1302" s="69"/>
      <c r="W1302" s="69"/>
    </row>
    <row r="1303" spans="2:23">
      <c r="B1303" s="67">
        <v>1301</v>
      </c>
      <c r="C1303" s="67"/>
      <c r="D1303" s="67" t="s">
        <v>1615</v>
      </c>
      <c r="E1303" s="67"/>
      <c r="F1303" s="70"/>
      <c r="G1303" s="67"/>
      <c r="H1303" s="70"/>
      <c r="I1303" s="69"/>
      <c r="J1303" s="69"/>
      <c r="K1303" s="69"/>
      <c r="L1303" s="69"/>
      <c r="M1303" s="69"/>
      <c r="N1303" s="69"/>
      <c r="O1303" s="69"/>
      <c r="P1303" s="69"/>
      <c r="Q1303" s="69"/>
      <c r="R1303" s="69"/>
      <c r="S1303" s="69"/>
      <c r="T1303" s="69"/>
      <c r="U1303" s="69"/>
      <c r="V1303" s="69"/>
      <c r="W1303" s="69"/>
    </row>
    <row r="1304" spans="2:23">
      <c r="B1304" s="67">
        <v>1302</v>
      </c>
      <c r="C1304" s="67"/>
      <c r="D1304" s="67" t="s">
        <v>1615</v>
      </c>
      <c r="E1304" s="67"/>
      <c r="F1304" s="70"/>
      <c r="G1304" s="67"/>
      <c r="H1304" s="70"/>
      <c r="I1304" s="69"/>
      <c r="J1304" s="69"/>
      <c r="K1304" s="69"/>
      <c r="L1304" s="69"/>
      <c r="M1304" s="69"/>
      <c r="N1304" s="69"/>
      <c r="O1304" s="69"/>
      <c r="P1304" s="69"/>
      <c r="Q1304" s="69"/>
      <c r="R1304" s="69"/>
      <c r="S1304" s="69"/>
      <c r="T1304" s="69"/>
      <c r="U1304" s="69"/>
      <c r="V1304" s="69"/>
      <c r="W1304" s="69"/>
    </row>
    <row r="1305" spans="2:23">
      <c r="B1305" s="67">
        <v>1303</v>
      </c>
      <c r="C1305" s="67"/>
      <c r="D1305" s="67" t="s">
        <v>1615</v>
      </c>
      <c r="E1305" s="67"/>
      <c r="F1305" s="70"/>
      <c r="G1305" s="67"/>
      <c r="H1305" s="70"/>
      <c r="I1305" s="69"/>
      <c r="J1305" s="69"/>
      <c r="K1305" s="69"/>
      <c r="L1305" s="69"/>
      <c r="M1305" s="69"/>
      <c r="N1305" s="69"/>
      <c r="O1305" s="69"/>
      <c r="P1305" s="69"/>
      <c r="Q1305" s="69"/>
      <c r="R1305" s="69"/>
      <c r="S1305" s="69"/>
      <c r="T1305" s="69"/>
      <c r="U1305" s="69"/>
      <c r="V1305" s="69"/>
      <c r="W1305" s="69"/>
    </row>
    <row r="1306" spans="2:23">
      <c r="B1306" s="67">
        <v>1304</v>
      </c>
      <c r="C1306" s="67"/>
      <c r="D1306" s="67" t="s">
        <v>1615</v>
      </c>
      <c r="E1306" s="67"/>
      <c r="F1306" s="70"/>
      <c r="G1306" s="67"/>
      <c r="H1306" s="70"/>
      <c r="I1306" s="69"/>
      <c r="J1306" s="69"/>
      <c r="K1306" s="69"/>
      <c r="L1306" s="69"/>
      <c r="M1306" s="69"/>
      <c r="N1306" s="69"/>
      <c r="O1306" s="69"/>
      <c r="P1306" s="69"/>
      <c r="Q1306" s="69"/>
      <c r="R1306" s="69"/>
      <c r="S1306" s="69"/>
      <c r="T1306" s="69"/>
      <c r="U1306" s="69"/>
      <c r="V1306" s="69"/>
      <c r="W1306" s="69"/>
    </row>
    <row r="1307" spans="2:23">
      <c r="B1307" s="67">
        <v>1305</v>
      </c>
      <c r="C1307" s="67"/>
      <c r="D1307" s="67" t="s">
        <v>1615</v>
      </c>
      <c r="E1307" s="67"/>
      <c r="F1307" s="70"/>
      <c r="G1307" s="67"/>
      <c r="H1307" s="70"/>
      <c r="I1307" s="69"/>
      <c r="J1307" s="69"/>
      <c r="K1307" s="69"/>
      <c r="L1307" s="69"/>
      <c r="M1307" s="69"/>
      <c r="N1307" s="69"/>
      <c r="O1307" s="69"/>
      <c r="P1307" s="69"/>
      <c r="Q1307" s="69"/>
      <c r="R1307" s="69"/>
      <c r="S1307" s="69"/>
      <c r="T1307" s="69"/>
      <c r="U1307" s="69"/>
      <c r="V1307" s="69"/>
      <c r="W1307" s="69"/>
    </row>
    <row r="1308" spans="2:23">
      <c r="B1308" s="67">
        <v>1306</v>
      </c>
      <c r="C1308" s="67"/>
      <c r="D1308" s="67" t="s">
        <v>1615</v>
      </c>
      <c r="E1308" s="67"/>
      <c r="F1308" s="70"/>
      <c r="G1308" s="67"/>
      <c r="H1308" s="70"/>
      <c r="I1308" s="69"/>
      <c r="J1308" s="69"/>
      <c r="K1308" s="69"/>
      <c r="L1308" s="69"/>
      <c r="M1308" s="69"/>
      <c r="N1308" s="69"/>
      <c r="O1308" s="69"/>
      <c r="P1308" s="69"/>
      <c r="Q1308" s="69"/>
      <c r="R1308" s="69"/>
      <c r="S1308" s="69"/>
      <c r="T1308" s="69"/>
      <c r="U1308" s="69"/>
      <c r="V1308" s="69"/>
      <c r="W1308" s="69"/>
    </row>
    <row r="1309" spans="2:23">
      <c r="B1309" s="67">
        <v>1307</v>
      </c>
      <c r="C1309" s="67"/>
      <c r="D1309" s="67" t="s">
        <v>1615</v>
      </c>
      <c r="E1309" s="67"/>
      <c r="F1309" s="70"/>
      <c r="G1309" s="67"/>
      <c r="H1309" s="70"/>
      <c r="I1309" s="69"/>
      <c r="J1309" s="69"/>
      <c r="K1309" s="69"/>
      <c r="L1309" s="69"/>
      <c r="M1309" s="69"/>
      <c r="N1309" s="69"/>
      <c r="O1309" s="69"/>
      <c r="P1309" s="69"/>
      <c r="Q1309" s="69"/>
      <c r="R1309" s="69"/>
      <c r="S1309" s="69"/>
      <c r="T1309" s="69"/>
      <c r="U1309" s="69"/>
      <c r="V1309" s="69"/>
      <c r="W1309" s="69"/>
    </row>
    <row r="1310" spans="2:23">
      <c r="B1310" s="67">
        <v>1308</v>
      </c>
      <c r="C1310" s="67"/>
      <c r="D1310" s="67" t="s">
        <v>1615</v>
      </c>
      <c r="E1310" s="67"/>
      <c r="F1310" s="70"/>
      <c r="G1310" s="67"/>
      <c r="H1310" s="70"/>
      <c r="I1310" s="69"/>
      <c r="J1310" s="69"/>
      <c r="K1310" s="69"/>
      <c r="L1310" s="69"/>
      <c r="M1310" s="69"/>
      <c r="N1310" s="69"/>
      <c r="O1310" s="69"/>
      <c r="P1310" s="69"/>
      <c r="Q1310" s="69"/>
      <c r="R1310" s="69"/>
      <c r="S1310" s="69"/>
      <c r="T1310" s="69"/>
      <c r="U1310" s="69"/>
      <c r="V1310" s="69"/>
      <c r="W1310" s="69"/>
    </row>
    <row r="1311" spans="2:23">
      <c r="B1311" s="67">
        <v>1309</v>
      </c>
      <c r="C1311" s="67"/>
      <c r="D1311" s="67" t="s">
        <v>1615</v>
      </c>
      <c r="E1311" s="67"/>
      <c r="F1311" s="70"/>
      <c r="G1311" s="67"/>
      <c r="H1311" s="70"/>
      <c r="I1311" s="69"/>
      <c r="J1311" s="69"/>
      <c r="K1311" s="69"/>
      <c r="L1311" s="69"/>
      <c r="M1311" s="69"/>
      <c r="N1311" s="69"/>
      <c r="O1311" s="69"/>
      <c r="P1311" s="69"/>
      <c r="Q1311" s="69"/>
      <c r="R1311" s="69"/>
      <c r="S1311" s="69"/>
      <c r="T1311" s="69"/>
      <c r="U1311" s="69"/>
      <c r="V1311" s="69"/>
      <c r="W1311" s="69"/>
    </row>
    <row r="1312" spans="2:23">
      <c r="B1312" s="67">
        <v>1310</v>
      </c>
      <c r="C1312" s="67"/>
      <c r="D1312" s="67" t="s">
        <v>1615</v>
      </c>
      <c r="E1312" s="67"/>
      <c r="F1312" s="70"/>
      <c r="G1312" s="67"/>
      <c r="H1312" s="70"/>
      <c r="I1312" s="69"/>
      <c r="J1312" s="69"/>
      <c r="K1312" s="69"/>
      <c r="L1312" s="69"/>
      <c r="M1312" s="69"/>
      <c r="N1312" s="69"/>
      <c r="O1312" s="69"/>
      <c r="P1312" s="69"/>
      <c r="Q1312" s="69"/>
      <c r="R1312" s="69"/>
      <c r="S1312" s="69"/>
      <c r="T1312" s="69"/>
      <c r="U1312" s="69"/>
      <c r="V1312" s="69"/>
      <c r="W1312" s="69"/>
    </row>
    <row r="1313" spans="2:23">
      <c r="B1313" s="67">
        <v>1311</v>
      </c>
      <c r="C1313" s="67"/>
      <c r="D1313" s="67" t="s">
        <v>1615</v>
      </c>
      <c r="E1313" s="67"/>
      <c r="F1313" s="70"/>
      <c r="G1313" s="67"/>
      <c r="H1313" s="70"/>
      <c r="I1313" s="69"/>
      <c r="J1313" s="69"/>
      <c r="K1313" s="69"/>
      <c r="L1313" s="69"/>
      <c r="M1313" s="69"/>
      <c r="N1313" s="69"/>
      <c r="O1313" s="69"/>
      <c r="P1313" s="69"/>
      <c r="Q1313" s="69"/>
      <c r="R1313" s="69"/>
      <c r="S1313" s="69"/>
      <c r="T1313" s="69"/>
      <c r="U1313" s="69"/>
      <c r="V1313" s="69"/>
      <c r="W1313" s="69"/>
    </row>
    <row r="1314" spans="2:23">
      <c r="B1314" s="67">
        <v>1312</v>
      </c>
      <c r="C1314" s="67"/>
      <c r="D1314" s="67" t="s">
        <v>1615</v>
      </c>
      <c r="E1314" s="67"/>
      <c r="F1314" s="70"/>
      <c r="G1314" s="67"/>
      <c r="H1314" s="70"/>
      <c r="I1314" s="69"/>
      <c r="J1314" s="69"/>
      <c r="K1314" s="69"/>
      <c r="L1314" s="69"/>
      <c r="M1314" s="69"/>
      <c r="N1314" s="69"/>
      <c r="O1314" s="69"/>
      <c r="P1314" s="69"/>
      <c r="Q1314" s="69"/>
      <c r="R1314" s="69"/>
      <c r="S1314" s="69"/>
      <c r="T1314" s="69"/>
      <c r="U1314" s="69"/>
      <c r="V1314" s="69"/>
      <c r="W1314" s="69"/>
    </row>
    <row r="1315" spans="2:23">
      <c r="B1315" s="67">
        <v>1313</v>
      </c>
      <c r="C1315" s="67"/>
      <c r="D1315" s="67" t="s">
        <v>1615</v>
      </c>
      <c r="E1315" s="67"/>
      <c r="F1315" s="70"/>
      <c r="G1315" s="67"/>
      <c r="H1315" s="70"/>
      <c r="I1315" s="69"/>
      <c r="J1315" s="69"/>
      <c r="K1315" s="69"/>
      <c r="L1315" s="69"/>
      <c r="M1315" s="69"/>
      <c r="N1315" s="69"/>
      <c r="O1315" s="69"/>
      <c r="P1315" s="69"/>
      <c r="Q1315" s="69"/>
      <c r="R1315" s="69"/>
      <c r="S1315" s="69"/>
      <c r="T1315" s="69"/>
      <c r="U1315" s="69"/>
      <c r="V1315" s="69"/>
      <c r="W1315" s="69"/>
    </row>
    <row r="1316" spans="2:23">
      <c r="B1316" s="67">
        <v>1314</v>
      </c>
      <c r="C1316" s="67"/>
      <c r="D1316" s="67" t="s">
        <v>1615</v>
      </c>
      <c r="E1316" s="67"/>
      <c r="F1316" s="70"/>
      <c r="G1316" s="67"/>
      <c r="H1316" s="70"/>
      <c r="I1316" s="69"/>
      <c r="J1316" s="69"/>
      <c r="K1316" s="69"/>
      <c r="L1316" s="69"/>
      <c r="M1316" s="69"/>
      <c r="N1316" s="69"/>
      <c r="O1316" s="69"/>
      <c r="P1316" s="69"/>
      <c r="Q1316" s="69"/>
      <c r="R1316" s="69"/>
      <c r="S1316" s="69"/>
      <c r="T1316" s="69"/>
      <c r="U1316" s="69"/>
      <c r="V1316" s="69"/>
      <c r="W1316" s="69"/>
    </row>
    <row r="1317" spans="2:23">
      <c r="B1317" s="67">
        <v>1315</v>
      </c>
      <c r="C1317" s="67"/>
      <c r="D1317" s="67" t="s">
        <v>1615</v>
      </c>
      <c r="E1317" s="67"/>
      <c r="F1317" s="70"/>
      <c r="G1317" s="67"/>
      <c r="H1317" s="70"/>
      <c r="I1317" s="69"/>
      <c r="J1317" s="69"/>
      <c r="K1317" s="69"/>
      <c r="L1317" s="69"/>
      <c r="M1317" s="69"/>
      <c r="N1317" s="69"/>
      <c r="O1317" s="69"/>
      <c r="P1317" s="69"/>
      <c r="Q1317" s="69"/>
      <c r="R1317" s="69"/>
      <c r="S1317" s="69"/>
      <c r="T1317" s="69"/>
      <c r="U1317" s="69"/>
      <c r="V1317" s="69"/>
      <c r="W1317" s="69"/>
    </row>
    <row r="1318" spans="2:23">
      <c r="B1318" s="67">
        <v>1316</v>
      </c>
      <c r="C1318" s="67"/>
      <c r="D1318" s="67" t="s">
        <v>1615</v>
      </c>
      <c r="E1318" s="67"/>
      <c r="F1318" s="70"/>
      <c r="G1318" s="67"/>
      <c r="H1318" s="70"/>
      <c r="I1318" s="69"/>
      <c r="J1318" s="69"/>
      <c r="K1318" s="69"/>
      <c r="L1318" s="69"/>
      <c r="M1318" s="69"/>
      <c r="N1318" s="69"/>
      <c r="O1318" s="69"/>
      <c r="P1318" s="69"/>
      <c r="Q1318" s="69"/>
      <c r="R1318" s="69"/>
      <c r="S1318" s="69"/>
      <c r="T1318" s="69"/>
      <c r="U1318" s="69"/>
      <c r="V1318" s="69"/>
      <c r="W1318" s="69"/>
    </row>
    <row r="1319" spans="2:23">
      <c r="B1319" s="67">
        <v>1317</v>
      </c>
      <c r="C1319" s="67"/>
      <c r="D1319" s="67" t="s">
        <v>1615</v>
      </c>
      <c r="E1319" s="67"/>
      <c r="F1319" s="70"/>
      <c r="G1319" s="67"/>
      <c r="H1319" s="70"/>
      <c r="I1319" s="69"/>
      <c r="J1319" s="69"/>
      <c r="K1319" s="69"/>
      <c r="L1319" s="69"/>
      <c r="M1319" s="69"/>
      <c r="N1319" s="69"/>
      <c r="O1319" s="69"/>
      <c r="P1319" s="69"/>
      <c r="Q1319" s="69"/>
      <c r="R1319" s="69"/>
      <c r="S1319" s="69"/>
      <c r="T1319" s="69"/>
      <c r="U1319" s="69"/>
      <c r="V1319" s="69"/>
      <c r="W1319" s="69"/>
    </row>
    <row r="1320" spans="2:23">
      <c r="B1320" s="67">
        <v>1318</v>
      </c>
      <c r="C1320" s="67"/>
      <c r="D1320" s="67" t="s">
        <v>1615</v>
      </c>
      <c r="E1320" s="67"/>
      <c r="F1320" s="70"/>
      <c r="G1320" s="67"/>
      <c r="H1320" s="70"/>
      <c r="I1320" s="69"/>
      <c r="J1320" s="69"/>
      <c r="K1320" s="69"/>
      <c r="L1320" s="69"/>
      <c r="M1320" s="69"/>
      <c r="N1320" s="69"/>
      <c r="O1320" s="69"/>
      <c r="P1320" s="69"/>
      <c r="Q1320" s="69"/>
      <c r="R1320" s="69"/>
      <c r="S1320" s="69"/>
      <c r="T1320" s="69"/>
      <c r="U1320" s="69"/>
      <c r="V1320" s="69"/>
      <c r="W1320" s="69"/>
    </row>
    <row r="1321" spans="2:23">
      <c r="B1321" s="67">
        <v>1319</v>
      </c>
      <c r="C1321" s="67"/>
      <c r="D1321" s="67" t="s">
        <v>1615</v>
      </c>
      <c r="E1321" s="67"/>
      <c r="F1321" s="70"/>
      <c r="G1321" s="67"/>
      <c r="H1321" s="70"/>
      <c r="I1321" s="69"/>
      <c r="J1321" s="69"/>
      <c r="K1321" s="69"/>
      <c r="L1321" s="69"/>
      <c r="M1321" s="69"/>
      <c r="N1321" s="69"/>
      <c r="O1321" s="69"/>
      <c r="P1321" s="69"/>
      <c r="Q1321" s="69"/>
      <c r="R1321" s="69"/>
      <c r="S1321" s="69"/>
      <c r="T1321" s="69"/>
      <c r="U1321" s="69"/>
      <c r="V1321" s="69"/>
      <c r="W1321" s="69"/>
    </row>
    <row r="1322" spans="2:23">
      <c r="B1322" s="67">
        <v>1320</v>
      </c>
      <c r="C1322" s="67"/>
      <c r="D1322" s="67" t="s">
        <v>1615</v>
      </c>
      <c r="E1322" s="67"/>
      <c r="F1322" s="70"/>
      <c r="G1322" s="67"/>
      <c r="H1322" s="70"/>
      <c r="I1322" s="69"/>
      <c r="J1322" s="69"/>
      <c r="K1322" s="69"/>
      <c r="L1322" s="69"/>
      <c r="M1322" s="69"/>
      <c r="N1322" s="69"/>
      <c r="O1322" s="69"/>
      <c r="P1322" s="69"/>
      <c r="Q1322" s="69"/>
      <c r="R1322" s="69"/>
      <c r="S1322" s="69"/>
      <c r="T1322" s="69"/>
      <c r="U1322" s="69"/>
      <c r="V1322" s="69"/>
      <c r="W1322" s="69"/>
    </row>
    <row r="1323" spans="2:23">
      <c r="B1323" s="67">
        <v>1321</v>
      </c>
      <c r="C1323" s="67"/>
      <c r="D1323" s="67" t="s">
        <v>1615</v>
      </c>
      <c r="E1323" s="67"/>
      <c r="F1323" s="70"/>
      <c r="G1323" s="67"/>
      <c r="H1323" s="70"/>
      <c r="I1323" s="69"/>
      <c r="J1323" s="69"/>
      <c r="K1323" s="69"/>
      <c r="L1323" s="69"/>
      <c r="M1323" s="69"/>
      <c r="N1323" s="69"/>
      <c r="O1323" s="69"/>
      <c r="P1323" s="69"/>
      <c r="Q1323" s="69"/>
      <c r="R1323" s="69"/>
      <c r="S1323" s="69"/>
      <c r="T1323" s="69"/>
      <c r="U1323" s="69"/>
      <c r="V1323" s="69"/>
      <c r="W1323" s="69"/>
    </row>
    <row r="1324" spans="2:23">
      <c r="B1324" s="67">
        <v>1322</v>
      </c>
      <c r="C1324" s="67"/>
      <c r="D1324" s="67" t="s">
        <v>1615</v>
      </c>
      <c r="E1324" s="67"/>
      <c r="F1324" s="70"/>
      <c r="G1324" s="67"/>
      <c r="H1324" s="70"/>
      <c r="I1324" s="69"/>
      <c r="J1324" s="69"/>
      <c r="K1324" s="69"/>
      <c r="L1324" s="69"/>
      <c r="M1324" s="69"/>
      <c r="N1324" s="69"/>
      <c r="O1324" s="69"/>
      <c r="P1324" s="69"/>
      <c r="Q1324" s="69"/>
      <c r="R1324" s="69"/>
      <c r="S1324" s="69"/>
      <c r="T1324" s="69"/>
      <c r="U1324" s="69"/>
      <c r="V1324" s="69"/>
      <c r="W1324" s="69"/>
    </row>
    <row r="1325" spans="2:23">
      <c r="B1325" s="67">
        <v>1323</v>
      </c>
      <c r="C1325" s="67"/>
      <c r="D1325" s="67" t="s">
        <v>1615</v>
      </c>
      <c r="E1325" s="67"/>
      <c r="F1325" s="70"/>
      <c r="G1325" s="67"/>
      <c r="H1325" s="70"/>
      <c r="I1325" s="69"/>
      <c r="J1325" s="69"/>
      <c r="K1325" s="69"/>
      <c r="L1325" s="69"/>
      <c r="M1325" s="69"/>
      <c r="N1325" s="69"/>
      <c r="O1325" s="69"/>
      <c r="P1325" s="69"/>
      <c r="Q1325" s="69"/>
      <c r="R1325" s="69"/>
      <c r="S1325" s="69"/>
      <c r="T1325" s="69"/>
      <c r="U1325" s="69"/>
      <c r="V1325" s="69"/>
      <c r="W1325" s="69"/>
    </row>
    <row r="1326" spans="2:23">
      <c r="B1326" s="67">
        <v>1324</v>
      </c>
      <c r="C1326" s="67"/>
      <c r="D1326" s="67" t="s">
        <v>1615</v>
      </c>
      <c r="E1326" s="67"/>
      <c r="F1326" s="70"/>
      <c r="G1326" s="67"/>
      <c r="H1326" s="70"/>
      <c r="I1326" s="69"/>
      <c r="J1326" s="69"/>
      <c r="K1326" s="69"/>
      <c r="L1326" s="69"/>
      <c r="M1326" s="69"/>
      <c r="N1326" s="69"/>
      <c r="O1326" s="69"/>
      <c r="P1326" s="69"/>
      <c r="Q1326" s="69"/>
      <c r="R1326" s="69"/>
      <c r="S1326" s="69"/>
      <c r="T1326" s="69"/>
      <c r="U1326" s="69"/>
      <c r="V1326" s="69"/>
      <c r="W1326" s="69"/>
    </row>
    <row r="1327" spans="2:23">
      <c r="B1327" s="67">
        <v>1325</v>
      </c>
      <c r="C1327" s="67"/>
      <c r="D1327" s="67" t="s">
        <v>1615</v>
      </c>
      <c r="E1327" s="67"/>
      <c r="F1327" s="70"/>
      <c r="G1327" s="67"/>
      <c r="H1327" s="70"/>
      <c r="I1327" s="69"/>
      <c r="J1327" s="69"/>
      <c r="K1327" s="69"/>
      <c r="L1327" s="69"/>
      <c r="M1327" s="69"/>
      <c r="N1327" s="69"/>
      <c r="O1327" s="69"/>
      <c r="P1327" s="69"/>
      <c r="Q1327" s="69"/>
      <c r="R1327" s="69"/>
      <c r="S1327" s="69"/>
      <c r="T1327" s="69"/>
      <c r="U1327" s="69"/>
      <c r="V1327" s="69"/>
      <c r="W1327" s="69"/>
    </row>
    <row r="1328" spans="2:23">
      <c r="B1328" s="67">
        <v>1326</v>
      </c>
      <c r="C1328" s="67"/>
      <c r="D1328" s="67" t="s">
        <v>1615</v>
      </c>
      <c r="E1328" s="67"/>
      <c r="F1328" s="70"/>
      <c r="G1328" s="67"/>
      <c r="H1328" s="70"/>
      <c r="I1328" s="69"/>
      <c r="J1328" s="69"/>
      <c r="K1328" s="69"/>
      <c r="L1328" s="69"/>
      <c r="M1328" s="69"/>
      <c r="N1328" s="69"/>
      <c r="O1328" s="69"/>
      <c r="P1328" s="69"/>
      <c r="Q1328" s="69"/>
      <c r="R1328" s="69"/>
      <c r="S1328" s="69"/>
      <c r="T1328" s="69"/>
      <c r="U1328" s="69"/>
      <c r="V1328" s="69"/>
      <c r="W1328" s="69"/>
    </row>
    <row r="1329" spans="2:23">
      <c r="B1329" s="67">
        <v>1327</v>
      </c>
      <c r="C1329" s="67"/>
      <c r="D1329" s="67" t="s">
        <v>1615</v>
      </c>
      <c r="E1329" s="67"/>
      <c r="F1329" s="70"/>
      <c r="G1329" s="67"/>
      <c r="H1329" s="70"/>
      <c r="I1329" s="69"/>
      <c r="J1329" s="69"/>
      <c r="K1329" s="69"/>
      <c r="L1329" s="69"/>
      <c r="M1329" s="69"/>
      <c r="N1329" s="69"/>
      <c r="O1329" s="69"/>
      <c r="P1329" s="69"/>
      <c r="Q1329" s="69"/>
      <c r="R1329" s="69"/>
      <c r="S1329" s="69"/>
      <c r="T1329" s="69"/>
      <c r="U1329" s="69"/>
      <c r="V1329" s="69"/>
      <c r="W1329" s="69"/>
    </row>
    <row r="1330" spans="2:23">
      <c r="B1330" s="67">
        <v>1328</v>
      </c>
      <c r="C1330" s="67"/>
      <c r="D1330" s="67" t="s">
        <v>1615</v>
      </c>
      <c r="E1330" s="67"/>
      <c r="F1330" s="70"/>
      <c r="G1330" s="67"/>
      <c r="H1330" s="70"/>
      <c r="I1330" s="69"/>
      <c r="J1330" s="69"/>
      <c r="K1330" s="69"/>
      <c r="L1330" s="69"/>
      <c r="M1330" s="69"/>
      <c r="N1330" s="69"/>
      <c r="O1330" s="69"/>
      <c r="P1330" s="69"/>
      <c r="Q1330" s="69"/>
      <c r="R1330" s="69"/>
      <c r="S1330" s="69"/>
      <c r="T1330" s="69"/>
      <c r="U1330" s="69"/>
      <c r="V1330" s="69"/>
      <c r="W1330" s="69"/>
    </row>
    <row r="1331" spans="2:23">
      <c r="B1331" s="67">
        <v>1329</v>
      </c>
      <c r="C1331" s="67"/>
      <c r="D1331" s="67" t="s">
        <v>1615</v>
      </c>
      <c r="E1331" s="67"/>
      <c r="F1331" s="70"/>
      <c r="G1331" s="67"/>
      <c r="H1331" s="70"/>
      <c r="I1331" s="69"/>
      <c r="J1331" s="69"/>
      <c r="K1331" s="69"/>
      <c r="L1331" s="69"/>
      <c r="M1331" s="69"/>
      <c r="N1331" s="69"/>
      <c r="O1331" s="69"/>
      <c r="P1331" s="69"/>
      <c r="Q1331" s="69"/>
      <c r="R1331" s="69"/>
      <c r="S1331" s="69"/>
      <c r="T1331" s="69"/>
      <c r="U1331" s="69"/>
      <c r="V1331" s="69"/>
      <c r="W1331" s="69"/>
    </row>
    <row r="1332" spans="2:23">
      <c r="B1332" s="67">
        <v>1330</v>
      </c>
      <c r="C1332" s="67"/>
      <c r="D1332" s="67" t="s">
        <v>1615</v>
      </c>
      <c r="E1332" s="67"/>
      <c r="F1332" s="70"/>
      <c r="G1332" s="67"/>
      <c r="H1332" s="70"/>
      <c r="I1332" s="69"/>
      <c r="J1332" s="69"/>
      <c r="K1332" s="69"/>
      <c r="L1332" s="69"/>
      <c r="M1332" s="69"/>
      <c r="N1332" s="69"/>
      <c r="O1332" s="69"/>
      <c r="P1332" s="69"/>
      <c r="Q1332" s="69"/>
      <c r="R1332" s="69"/>
      <c r="S1332" s="69"/>
      <c r="T1332" s="69"/>
      <c r="U1332" s="69"/>
      <c r="V1332" s="69"/>
      <c r="W1332" s="69"/>
    </row>
    <row r="1333" spans="2:23">
      <c r="B1333" s="67">
        <v>1331</v>
      </c>
      <c r="C1333" s="67"/>
      <c r="D1333" s="67" t="s">
        <v>1615</v>
      </c>
      <c r="E1333" s="67"/>
      <c r="F1333" s="70"/>
      <c r="G1333" s="67"/>
      <c r="H1333" s="70"/>
      <c r="I1333" s="69"/>
      <c r="J1333" s="69"/>
      <c r="K1333" s="69"/>
      <c r="L1333" s="69"/>
      <c r="M1333" s="69"/>
      <c r="N1333" s="69"/>
      <c r="O1333" s="69"/>
      <c r="P1333" s="69"/>
      <c r="Q1333" s="69"/>
      <c r="R1333" s="69"/>
      <c r="S1333" s="69"/>
      <c r="T1333" s="69"/>
      <c r="U1333" s="69"/>
      <c r="V1333" s="69"/>
      <c r="W1333" s="69"/>
    </row>
    <row r="1334" spans="2:23">
      <c r="B1334" s="67">
        <v>1332</v>
      </c>
      <c r="C1334" s="67"/>
      <c r="D1334" s="67" t="s">
        <v>1615</v>
      </c>
      <c r="E1334" s="67"/>
      <c r="F1334" s="70"/>
      <c r="G1334" s="67"/>
      <c r="H1334" s="70"/>
      <c r="I1334" s="69"/>
      <c r="J1334" s="69"/>
      <c r="K1334" s="69"/>
      <c r="L1334" s="69"/>
      <c r="M1334" s="69"/>
      <c r="N1334" s="69"/>
      <c r="O1334" s="69"/>
      <c r="P1334" s="69"/>
      <c r="Q1334" s="69"/>
      <c r="R1334" s="69"/>
      <c r="S1334" s="69"/>
      <c r="T1334" s="69"/>
      <c r="U1334" s="69"/>
      <c r="V1334" s="69"/>
      <c r="W1334" s="69"/>
    </row>
    <row r="1335" spans="2:23">
      <c r="B1335" s="67">
        <v>1333</v>
      </c>
      <c r="C1335" s="67"/>
      <c r="D1335" s="67" t="s">
        <v>1615</v>
      </c>
      <c r="E1335" s="67"/>
      <c r="F1335" s="70"/>
      <c r="G1335" s="67"/>
      <c r="H1335" s="70"/>
      <c r="I1335" s="69"/>
      <c r="J1335" s="69"/>
      <c r="K1335" s="69"/>
      <c r="L1335" s="69"/>
      <c r="M1335" s="69"/>
      <c r="N1335" s="69"/>
      <c r="O1335" s="69"/>
      <c r="P1335" s="69"/>
      <c r="Q1335" s="69"/>
      <c r="R1335" s="69"/>
      <c r="S1335" s="69"/>
      <c r="T1335" s="69"/>
      <c r="U1335" s="69"/>
      <c r="V1335" s="69"/>
      <c r="W1335" s="69"/>
    </row>
    <row r="1336" spans="2:23">
      <c r="B1336" s="67">
        <v>1334</v>
      </c>
      <c r="C1336" s="67"/>
      <c r="D1336" s="67" t="s">
        <v>1615</v>
      </c>
      <c r="E1336" s="67"/>
      <c r="F1336" s="70"/>
      <c r="G1336" s="67"/>
      <c r="H1336" s="70"/>
      <c r="I1336" s="69"/>
      <c r="J1336" s="69"/>
      <c r="K1336" s="69"/>
      <c r="L1336" s="69"/>
      <c r="M1336" s="69"/>
      <c r="N1336" s="69"/>
      <c r="O1336" s="69"/>
      <c r="P1336" s="69"/>
      <c r="Q1336" s="69"/>
      <c r="R1336" s="69"/>
      <c r="S1336" s="69"/>
      <c r="T1336" s="69"/>
      <c r="U1336" s="69"/>
      <c r="V1336" s="69"/>
      <c r="W1336" s="69"/>
    </row>
    <row r="1337" spans="2:23">
      <c r="B1337" s="67">
        <v>1335</v>
      </c>
      <c r="C1337" s="67"/>
      <c r="D1337" s="67" t="s">
        <v>1615</v>
      </c>
      <c r="E1337" s="67"/>
      <c r="F1337" s="70"/>
      <c r="G1337" s="67"/>
      <c r="H1337" s="70"/>
      <c r="I1337" s="69"/>
      <c r="J1337" s="69"/>
      <c r="K1337" s="69"/>
      <c r="L1337" s="69"/>
      <c r="M1337" s="69"/>
      <c r="N1337" s="69"/>
      <c r="O1337" s="69"/>
      <c r="P1337" s="69"/>
      <c r="Q1337" s="69"/>
      <c r="R1337" s="69"/>
      <c r="S1337" s="69"/>
      <c r="T1337" s="69"/>
      <c r="U1337" s="69"/>
      <c r="V1337" s="69"/>
      <c r="W1337" s="69"/>
    </row>
    <row r="1338" spans="2:23">
      <c r="B1338" s="67">
        <v>1336</v>
      </c>
      <c r="C1338" s="67"/>
      <c r="D1338" s="67" t="s">
        <v>1615</v>
      </c>
      <c r="E1338" s="67"/>
      <c r="F1338" s="70"/>
      <c r="G1338" s="67"/>
      <c r="H1338" s="70"/>
      <c r="I1338" s="69"/>
      <c r="J1338" s="69"/>
      <c r="K1338" s="69"/>
      <c r="L1338" s="69"/>
      <c r="M1338" s="69"/>
      <c r="N1338" s="69"/>
      <c r="O1338" s="69"/>
      <c r="P1338" s="69"/>
      <c r="Q1338" s="69"/>
      <c r="R1338" s="69"/>
      <c r="S1338" s="69"/>
      <c r="T1338" s="69"/>
      <c r="U1338" s="69"/>
      <c r="V1338" s="69"/>
      <c r="W1338" s="69"/>
    </row>
    <row r="1339" spans="2:23">
      <c r="B1339" s="67">
        <v>1337</v>
      </c>
      <c r="C1339" s="67"/>
      <c r="D1339" s="67" t="s">
        <v>1615</v>
      </c>
      <c r="E1339" s="67"/>
      <c r="F1339" s="70"/>
      <c r="G1339" s="67"/>
      <c r="H1339" s="70"/>
      <c r="I1339" s="69"/>
      <c r="J1339" s="69"/>
      <c r="K1339" s="69"/>
      <c r="L1339" s="69"/>
      <c r="M1339" s="69"/>
      <c r="N1339" s="69"/>
      <c r="O1339" s="69"/>
      <c r="P1339" s="69"/>
      <c r="Q1339" s="69"/>
      <c r="R1339" s="69"/>
      <c r="S1339" s="69"/>
      <c r="T1339" s="69"/>
      <c r="U1339" s="69"/>
      <c r="V1339" s="69"/>
      <c r="W1339" s="69"/>
    </row>
    <row r="1340" spans="2:23">
      <c r="B1340" s="67">
        <v>1338</v>
      </c>
      <c r="C1340" s="67"/>
      <c r="D1340" s="67" t="s">
        <v>1615</v>
      </c>
      <c r="E1340" s="67"/>
      <c r="F1340" s="70"/>
      <c r="G1340" s="67"/>
      <c r="H1340" s="70"/>
      <c r="I1340" s="69"/>
      <c r="J1340" s="69"/>
      <c r="K1340" s="69"/>
      <c r="L1340" s="69"/>
      <c r="M1340" s="69"/>
      <c r="N1340" s="69"/>
      <c r="O1340" s="69"/>
      <c r="P1340" s="69"/>
      <c r="Q1340" s="69"/>
      <c r="R1340" s="69"/>
      <c r="S1340" s="69"/>
      <c r="T1340" s="69"/>
      <c r="U1340" s="69"/>
      <c r="V1340" s="69"/>
      <c r="W1340" s="69"/>
    </row>
    <row r="1341" spans="2:23">
      <c r="B1341" s="67">
        <v>1339</v>
      </c>
      <c r="C1341" s="67"/>
      <c r="D1341" s="67" t="s">
        <v>1615</v>
      </c>
      <c r="E1341" s="67"/>
      <c r="F1341" s="70"/>
      <c r="G1341" s="67"/>
      <c r="H1341" s="70"/>
      <c r="I1341" s="69"/>
      <c r="J1341" s="69"/>
      <c r="K1341" s="69"/>
      <c r="L1341" s="69"/>
      <c r="M1341" s="69"/>
      <c r="N1341" s="69"/>
      <c r="O1341" s="69"/>
      <c r="P1341" s="69"/>
      <c r="Q1341" s="69"/>
      <c r="R1341" s="69"/>
      <c r="S1341" s="69"/>
      <c r="T1341" s="69"/>
      <c r="U1341" s="69"/>
      <c r="V1341" s="69"/>
      <c r="W1341" s="69"/>
    </row>
    <row r="1342" spans="2:23">
      <c r="B1342" s="67">
        <v>1340</v>
      </c>
      <c r="C1342" s="67"/>
      <c r="D1342" s="67" t="s">
        <v>1615</v>
      </c>
      <c r="E1342" s="67"/>
      <c r="F1342" s="70"/>
      <c r="G1342" s="67"/>
      <c r="H1342" s="70"/>
      <c r="I1342" s="69"/>
      <c r="J1342" s="69"/>
      <c r="K1342" s="69"/>
      <c r="L1342" s="69"/>
      <c r="M1342" s="69"/>
      <c r="N1342" s="69"/>
      <c r="O1342" s="69"/>
      <c r="P1342" s="69"/>
      <c r="Q1342" s="69"/>
      <c r="R1342" s="69"/>
      <c r="S1342" s="69"/>
      <c r="T1342" s="69"/>
      <c r="U1342" s="69"/>
      <c r="V1342" s="69"/>
      <c r="W1342" s="69"/>
    </row>
    <row r="1343" spans="2:23">
      <c r="B1343" s="67">
        <v>1341</v>
      </c>
      <c r="C1343" s="67"/>
      <c r="D1343" s="67" t="s">
        <v>1615</v>
      </c>
      <c r="E1343" s="67"/>
      <c r="F1343" s="70"/>
      <c r="G1343" s="67"/>
      <c r="H1343" s="70"/>
      <c r="I1343" s="69"/>
      <c r="J1343" s="69"/>
      <c r="K1343" s="69"/>
      <c r="L1343" s="69"/>
      <c r="M1343" s="69"/>
      <c r="N1343" s="69"/>
      <c r="O1343" s="69"/>
      <c r="P1343" s="69"/>
      <c r="Q1343" s="69"/>
      <c r="R1343" s="69"/>
      <c r="S1343" s="69"/>
      <c r="T1343" s="69"/>
      <c r="U1343" s="69"/>
      <c r="V1343" s="69"/>
      <c r="W1343" s="69"/>
    </row>
    <row r="1344" spans="2:23">
      <c r="B1344" s="67">
        <v>1342</v>
      </c>
      <c r="C1344" s="67"/>
      <c r="D1344" s="67" t="s">
        <v>1615</v>
      </c>
      <c r="E1344" s="67"/>
      <c r="F1344" s="70"/>
      <c r="G1344" s="67"/>
      <c r="H1344" s="70"/>
      <c r="I1344" s="69"/>
      <c r="J1344" s="69"/>
      <c r="K1344" s="69"/>
      <c r="L1344" s="69"/>
      <c r="M1344" s="69"/>
      <c r="N1344" s="69"/>
      <c r="O1344" s="69"/>
      <c r="P1344" s="69"/>
      <c r="Q1344" s="69"/>
      <c r="R1344" s="69"/>
      <c r="S1344" s="69"/>
      <c r="T1344" s="69"/>
      <c r="U1344" s="69"/>
      <c r="V1344" s="69"/>
      <c r="W1344" s="69"/>
    </row>
    <row r="1345" spans="2:23">
      <c r="B1345" s="67">
        <v>1343</v>
      </c>
      <c r="C1345" s="67"/>
      <c r="D1345" s="67" t="s">
        <v>1615</v>
      </c>
      <c r="E1345" s="67"/>
      <c r="F1345" s="70"/>
      <c r="G1345" s="67"/>
      <c r="H1345" s="70"/>
      <c r="I1345" s="69"/>
      <c r="J1345" s="69"/>
      <c r="K1345" s="69"/>
      <c r="L1345" s="69"/>
      <c r="M1345" s="69"/>
      <c r="N1345" s="69"/>
      <c r="O1345" s="69"/>
      <c r="P1345" s="69"/>
      <c r="Q1345" s="69"/>
      <c r="R1345" s="69"/>
      <c r="S1345" s="69"/>
      <c r="T1345" s="69"/>
      <c r="U1345" s="69"/>
      <c r="V1345" s="69"/>
      <c r="W1345" s="69"/>
    </row>
    <row r="1346" spans="2:23">
      <c r="B1346" s="67">
        <v>1344</v>
      </c>
      <c r="C1346" s="67"/>
      <c r="D1346" s="67" t="s">
        <v>1615</v>
      </c>
      <c r="E1346" s="67"/>
      <c r="F1346" s="70"/>
      <c r="G1346" s="67"/>
      <c r="H1346" s="70"/>
      <c r="I1346" s="69"/>
      <c r="J1346" s="69"/>
      <c r="K1346" s="69"/>
      <c r="L1346" s="69"/>
      <c r="M1346" s="69"/>
      <c r="N1346" s="69"/>
      <c r="O1346" s="69"/>
      <c r="P1346" s="69"/>
      <c r="Q1346" s="69"/>
      <c r="R1346" s="69"/>
      <c r="S1346" s="69"/>
      <c r="T1346" s="69"/>
      <c r="U1346" s="69"/>
      <c r="V1346" s="69"/>
      <c r="W1346" s="69"/>
    </row>
    <row r="1347" spans="2:23">
      <c r="B1347" s="67">
        <v>1345</v>
      </c>
      <c r="C1347" s="67"/>
      <c r="D1347" s="67" t="s">
        <v>1615</v>
      </c>
      <c r="E1347" s="67"/>
      <c r="F1347" s="70"/>
      <c r="G1347" s="67"/>
      <c r="H1347" s="70"/>
      <c r="I1347" s="69"/>
      <c r="J1347" s="69"/>
      <c r="K1347" s="69"/>
      <c r="L1347" s="69"/>
      <c r="M1347" s="69"/>
      <c r="N1347" s="69"/>
      <c r="O1347" s="69"/>
      <c r="P1347" s="69"/>
      <c r="Q1347" s="69"/>
      <c r="R1347" s="69"/>
      <c r="S1347" s="69"/>
      <c r="T1347" s="69"/>
      <c r="U1347" s="69"/>
      <c r="V1347" s="69"/>
      <c r="W1347" s="69"/>
    </row>
    <row r="1348" spans="2:23">
      <c r="B1348" s="67">
        <v>1346</v>
      </c>
      <c r="C1348" s="67"/>
      <c r="D1348" s="67" t="s">
        <v>1615</v>
      </c>
      <c r="E1348" s="67"/>
      <c r="F1348" s="70"/>
      <c r="G1348" s="67"/>
      <c r="H1348" s="70"/>
      <c r="I1348" s="69"/>
      <c r="J1348" s="69"/>
      <c r="K1348" s="69"/>
      <c r="L1348" s="69"/>
      <c r="M1348" s="69"/>
      <c r="N1348" s="69"/>
      <c r="O1348" s="69"/>
      <c r="P1348" s="69"/>
      <c r="Q1348" s="69"/>
      <c r="R1348" s="69"/>
      <c r="S1348" s="69"/>
      <c r="T1348" s="69"/>
      <c r="U1348" s="69"/>
      <c r="V1348" s="69"/>
      <c r="W1348" s="69"/>
    </row>
    <row r="1349" spans="2:23">
      <c r="B1349" s="67">
        <v>1347</v>
      </c>
      <c r="C1349" s="67"/>
      <c r="D1349" s="67" t="s">
        <v>1615</v>
      </c>
      <c r="E1349" s="67"/>
      <c r="F1349" s="70"/>
      <c r="G1349" s="67"/>
      <c r="H1349" s="70"/>
      <c r="I1349" s="69"/>
      <c r="J1349" s="69"/>
      <c r="K1349" s="69"/>
      <c r="L1349" s="69"/>
      <c r="M1349" s="69"/>
      <c r="N1349" s="69"/>
      <c r="O1349" s="69"/>
      <c r="P1349" s="69"/>
      <c r="Q1349" s="69"/>
      <c r="R1349" s="69"/>
      <c r="S1349" s="69"/>
      <c r="T1349" s="69"/>
      <c r="U1349" s="69"/>
      <c r="V1349" s="69"/>
      <c r="W1349" s="69"/>
    </row>
    <row r="1350" spans="2:23">
      <c r="B1350" s="67">
        <v>1348</v>
      </c>
      <c r="C1350" s="67"/>
      <c r="D1350" s="67" t="s">
        <v>1615</v>
      </c>
      <c r="E1350" s="67"/>
      <c r="F1350" s="70"/>
      <c r="G1350" s="67"/>
      <c r="H1350" s="70"/>
      <c r="I1350" s="69"/>
      <c r="J1350" s="69"/>
      <c r="K1350" s="69"/>
      <c r="L1350" s="69"/>
      <c r="M1350" s="69"/>
      <c r="N1350" s="69"/>
      <c r="O1350" s="69"/>
      <c r="P1350" s="69"/>
      <c r="Q1350" s="69"/>
      <c r="R1350" s="69"/>
      <c r="S1350" s="69"/>
      <c r="T1350" s="69"/>
      <c r="U1350" s="69"/>
      <c r="V1350" s="69"/>
      <c r="W1350" s="69"/>
    </row>
    <row r="1351" spans="2:23">
      <c r="B1351" s="67">
        <v>1349</v>
      </c>
      <c r="C1351" s="67"/>
      <c r="D1351" s="67" t="s">
        <v>1615</v>
      </c>
      <c r="E1351" s="67"/>
      <c r="F1351" s="70"/>
      <c r="G1351" s="67"/>
      <c r="H1351" s="70"/>
      <c r="I1351" s="69"/>
      <c r="J1351" s="69"/>
      <c r="K1351" s="69"/>
      <c r="L1351" s="69"/>
      <c r="M1351" s="69"/>
      <c r="N1351" s="69"/>
      <c r="O1351" s="69"/>
      <c r="P1351" s="69"/>
      <c r="Q1351" s="69"/>
      <c r="R1351" s="69"/>
      <c r="S1351" s="69"/>
      <c r="T1351" s="69"/>
      <c r="U1351" s="69"/>
      <c r="V1351" s="69"/>
      <c r="W1351" s="69"/>
    </row>
    <row r="1352" spans="2:23">
      <c r="B1352" s="67">
        <v>1350</v>
      </c>
      <c r="C1352" s="67"/>
      <c r="D1352" s="67" t="s">
        <v>1615</v>
      </c>
      <c r="E1352" s="67"/>
      <c r="F1352" s="70"/>
      <c r="G1352" s="67"/>
      <c r="H1352" s="70"/>
      <c r="I1352" s="69"/>
      <c r="J1352" s="69"/>
      <c r="K1352" s="69"/>
      <c r="L1352" s="69"/>
      <c r="M1352" s="69"/>
      <c r="N1352" s="69"/>
      <c r="O1352" s="69"/>
      <c r="P1352" s="69"/>
      <c r="Q1352" s="69"/>
      <c r="R1352" s="69"/>
      <c r="S1352" s="69"/>
      <c r="T1352" s="69"/>
      <c r="U1352" s="69"/>
      <c r="V1352" s="69"/>
      <c r="W1352" s="69"/>
    </row>
    <row r="1353" spans="2:23">
      <c r="B1353" s="67">
        <v>1351</v>
      </c>
      <c r="C1353" s="67"/>
      <c r="D1353" s="67" t="s">
        <v>1615</v>
      </c>
      <c r="E1353" s="67"/>
      <c r="F1353" s="70"/>
      <c r="G1353" s="67"/>
      <c r="H1353" s="70"/>
      <c r="I1353" s="69"/>
      <c r="J1353" s="69"/>
      <c r="K1353" s="69"/>
      <c r="L1353" s="69"/>
      <c r="M1353" s="69"/>
      <c r="N1353" s="69"/>
      <c r="O1353" s="69"/>
      <c r="P1353" s="69"/>
      <c r="Q1353" s="69"/>
      <c r="R1353" s="69"/>
      <c r="S1353" s="69"/>
      <c r="T1353" s="69"/>
      <c r="U1353" s="69"/>
      <c r="V1353" s="69"/>
      <c r="W1353" s="69"/>
    </row>
    <row r="1354" spans="2:23">
      <c r="B1354" s="67">
        <v>1352</v>
      </c>
      <c r="C1354" s="67"/>
      <c r="D1354" s="67" t="s">
        <v>1615</v>
      </c>
      <c r="E1354" s="67"/>
      <c r="F1354" s="70"/>
      <c r="G1354" s="67"/>
      <c r="H1354" s="70"/>
      <c r="I1354" s="69"/>
      <c r="J1354" s="69"/>
      <c r="K1354" s="69"/>
      <c r="L1354" s="69"/>
      <c r="M1354" s="69"/>
      <c r="N1354" s="69"/>
      <c r="O1354" s="69"/>
      <c r="P1354" s="69"/>
      <c r="Q1354" s="69"/>
      <c r="R1354" s="69"/>
      <c r="S1354" s="69"/>
      <c r="T1354" s="69"/>
      <c r="U1354" s="69"/>
      <c r="V1354" s="69"/>
      <c r="W1354" s="69"/>
    </row>
    <row r="1355" spans="2:23">
      <c r="B1355" s="67">
        <v>1353</v>
      </c>
      <c r="C1355" s="67"/>
      <c r="D1355" s="67" t="s">
        <v>1615</v>
      </c>
      <c r="E1355" s="67"/>
      <c r="F1355" s="70"/>
      <c r="G1355" s="67"/>
      <c r="H1355" s="70"/>
      <c r="I1355" s="69"/>
      <c r="J1355" s="69"/>
      <c r="K1355" s="69"/>
      <c r="L1355" s="69"/>
      <c r="M1355" s="69"/>
      <c r="N1355" s="69"/>
      <c r="O1355" s="69"/>
      <c r="P1355" s="69"/>
      <c r="Q1355" s="69"/>
      <c r="R1355" s="69"/>
      <c r="S1355" s="69"/>
      <c r="T1355" s="69"/>
      <c r="U1355" s="69"/>
      <c r="V1355" s="69"/>
      <c r="W1355" s="69"/>
    </row>
    <row r="1356" spans="2:23">
      <c r="B1356" s="67">
        <v>1354</v>
      </c>
      <c r="C1356" s="67"/>
      <c r="D1356" s="67" t="s">
        <v>1615</v>
      </c>
      <c r="E1356" s="67"/>
      <c r="F1356" s="70"/>
      <c r="G1356" s="67"/>
      <c r="H1356" s="70"/>
      <c r="I1356" s="69"/>
      <c r="J1356" s="69"/>
      <c r="K1356" s="69"/>
      <c r="L1356" s="69"/>
      <c r="M1356" s="69"/>
      <c r="N1356" s="69"/>
      <c r="O1356" s="69"/>
      <c r="P1356" s="69"/>
      <c r="Q1356" s="69"/>
      <c r="R1356" s="69"/>
      <c r="S1356" s="69"/>
      <c r="T1356" s="69"/>
      <c r="U1356" s="69"/>
      <c r="V1356" s="69"/>
      <c r="W1356" s="69"/>
    </row>
    <row r="1357" spans="2:23">
      <c r="B1357" s="67">
        <v>1355</v>
      </c>
      <c r="C1357" s="67"/>
      <c r="D1357" s="67" t="s">
        <v>1615</v>
      </c>
      <c r="E1357" s="67"/>
      <c r="F1357" s="70"/>
      <c r="G1357" s="67"/>
      <c r="H1357" s="70"/>
      <c r="I1357" s="69"/>
      <c r="J1357" s="69"/>
      <c r="K1357" s="69"/>
      <c r="L1357" s="69"/>
      <c r="M1357" s="69"/>
      <c r="N1357" s="69"/>
      <c r="O1357" s="69"/>
      <c r="P1357" s="69"/>
      <c r="Q1357" s="69"/>
      <c r="R1357" s="69"/>
      <c r="S1357" s="69"/>
      <c r="T1357" s="69"/>
      <c r="U1357" s="69"/>
      <c r="V1357" s="69"/>
      <c r="W1357" s="69"/>
    </row>
    <row r="1358" spans="2:23">
      <c r="B1358" s="67">
        <v>1356</v>
      </c>
      <c r="C1358" s="67"/>
      <c r="D1358" s="67" t="s">
        <v>1615</v>
      </c>
      <c r="E1358" s="67"/>
      <c r="F1358" s="70"/>
      <c r="G1358" s="67"/>
      <c r="H1358" s="70"/>
      <c r="I1358" s="69"/>
      <c r="J1358" s="69"/>
      <c r="K1358" s="69"/>
      <c r="L1358" s="69"/>
      <c r="M1358" s="69"/>
      <c r="N1358" s="69"/>
      <c r="O1358" s="69"/>
      <c r="P1358" s="69"/>
      <c r="Q1358" s="69"/>
      <c r="R1358" s="69"/>
      <c r="S1358" s="69"/>
      <c r="T1358" s="69"/>
      <c r="U1358" s="69"/>
      <c r="V1358" s="69"/>
      <c r="W1358" s="69"/>
    </row>
    <row r="1359" spans="2:23">
      <c r="B1359" s="67">
        <v>1357</v>
      </c>
      <c r="C1359" s="67"/>
      <c r="D1359" s="67" t="s">
        <v>1615</v>
      </c>
      <c r="E1359" s="67"/>
      <c r="F1359" s="70"/>
      <c r="G1359" s="67"/>
      <c r="H1359" s="70"/>
      <c r="I1359" s="69"/>
      <c r="J1359" s="69"/>
      <c r="K1359" s="69"/>
      <c r="L1359" s="69"/>
      <c r="M1359" s="69"/>
      <c r="N1359" s="69"/>
      <c r="O1359" s="69"/>
      <c r="P1359" s="69"/>
      <c r="Q1359" s="69"/>
      <c r="R1359" s="69"/>
      <c r="S1359" s="69"/>
      <c r="T1359" s="69"/>
      <c r="U1359" s="69"/>
      <c r="V1359" s="69"/>
      <c r="W1359" s="69"/>
    </row>
    <row r="1360" spans="2:23">
      <c r="B1360" s="67">
        <v>1358</v>
      </c>
      <c r="C1360" s="67"/>
      <c r="D1360" s="67" t="s">
        <v>1615</v>
      </c>
      <c r="E1360" s="67"/>
      <c r="F1360" s="70"/>
      <c r="G1360" s="67"/>
      <c r="H1360" s="70"/>
      <c r="I1360" s="69"/>
      <c r="J1360" s="69"/>
      <c r="K1360" s="69"/>
      <c r="L1360" s="69"/>
      <c r="M1360" s="69"/>
      <c r="N1360" s="69"/>
      <c r="O1360" s="69"/>
      <c r="P1360" s="69"/>
      <c r="Q1360" s="69"/>
      <c r="R1360" s="69"/>
      <c r="S1360" s="69"/>
      <c r="T1360" s="69"/>
      <c r="U1360" s="69"/>
      <c r="V1360" s="69"/>
      <c r="W1360" s="69"/>
    </row>
    <row r="1361" spans="2:23">
      <c r="B1361" s="67">
        <v>1359</v>
      </c>
      <c r="C1361" s="67"/>
      <c r="D1361" s="67" t="s">
        <v>1615</v>
      </c>
      <c r="E1361" s="67"/>
      <c r="F1361" s="70"/>
      <c r="G1361" s="67"/>
      <c r="H1361" s="70"/>
      <c r="I1361" s="69"/>
      <c r="J1361" s="69"/>
      <c r="K1361" s="69"/>
      <c r="L1361" s="69"/>
      <c r="M1361" s="69"/>
      <c r="N1361" s="69"/>
      <c r="O1361" s="69"/>
      <c r="P1361" s="69"/>
      <c r="Q1361" s="69"/>
      <c r="R1361" s="69"/>
      <c r="S1361" s="69"/>
      <c r="T1361" s="69"/>
      <c r="U1361" s="69"/>
      <c r="V1361" s="69"/>
      <c r="W1361" s="69"/>
    </row>
    <row r="1362" spans="2:23">
      <c r="B1362" s="67">
        <v>1360</v>
      </c>
      <c r="C1362" s="67"/>
      <c r="D1362" s="67" t="s">
        <v>1615</v>
      </c>
      <c r="E1362" s="67"/>
      <c r="F1362" s="70"/>
      <c r="G1362" s="67"/>
      <c r="H1362" s="70"/>
      <c r="I1362" s="69"/>
      <c r="J1362" s="69"/>
      <c r="K1362" s="69"/>
      <c r="L1362" s="69"/>
      <c r="M1362" s="69"/>
      <c r="N1362" s="69"/>
      <c r="O1362" s="69"/>
      <c r="P1362" s="69"/>
      <c r="Q1362" s="69"/>
      <c r="R1362" s="69"/>
      <c r="S1362" s="69"/>
      <c r="T1362" s="69"/>
      <c r="U1362" s="69"/>
      <c r="V1362" s="69"/>
      <c r="W1362" s="69"/>
    </row>
    <row r="1363" spans="2:23">
      <c r="B1363" s="67">
        <v>1361</v>
      </c>
      <c r="C1363" s="67"/>
      <c r="D1363" s="67" t="s">
        <v>1615</v>
      </c>
      <c r="E1363" s="67"/>
      <c r="F1363" s="70"/>
      <c r="G1363" s="67"/>
      <c r="H1363" s="70"/>
      <c r="I1363" s="69"/>
      <c r="J1363" s="69"/>
      <c r="K1363" s="69"/>
      <c r="L1363" s="69"/>
      <c r="M1363" s="69"/>
      <c r="N1363" s="69"/>
      <c r="O1363" s="69"/>
      <c r="P1363" s="69"/>
      <c r="Q1363" s="69"/>
      <c r="R1363" s="69"/>
      <c r="S1363" s="69"/>
      <c r="T1363" s="69"/>
      <c r="U1363" s="69"/>
      <c r="V1363" s="69"/>
      <c r="W1363" s="69"/>
    </row>
    <row r="1364" spans="2:23">
      <c r="B1364" s="67">
        <v>1362</v>
      </c>
      <c r="C1364" s="67"/>
      <c r="D1364" s="67" t="s">
        <v>1615</v>
      </c>
      <c r="E1364" s="67"/>
      <c r="F1364" s="70"/>
      <c r="G1364" s="67"/>
      <c r="H1364" s="70"/>
      <c r="I1364" s="69"/>
      <c r="J1364" s="69"/>
      <c r="K1364" s="69"/>
      <c r="L1364" s="69"/>
      <c r="M1364" s="69"/>
      <c r="N1364" s="69"/>
      <c r="O1364" s="69"/>
      <c r="P1364" s="69"/>
      <c r="Q1364" s="69"/>
      <c r="R1364" s="69"/>
      <c r="S1364" s="69"/>
      <c r="T1364" s="69"/>
      <c r="U1364" s="69"/>
      <c r="V1364" s="69"/>
      <c r="W1364" s="69"/>
    </row>
    <row r="1365" spans="2:23">
      <c r="B1365" s="67">
        <v>1363</v>
      </c>
      <c r="C1365" s="67"/>
      <c r="D1365" s="67" t="s">
        <v>1615</v>
      </c>
      <c r="E1365" s="67"/>
      <c r="F1365" s="70"/>
      <c r="G1365" s="67"/>
      <c r="H1365" s="70"/>
      <c r="I1365" s="69"/>
      <c r="J1365" s="69"/>
      <c r="K1365" s="69"/>
      <c r="L1365" s="69"/>
      <c r="M1365" s="69"/>
      <c r="N1365" s="69"/>
      <c r="O1365" s="69"/>
      <c r="P1365" s="69"/>
      <c r="Q1365" s="69"/>
      <c r="R1365" s="69"/>
      <c r="S1365" s="69"/>
      <c r="T1365" s="69"/>
      <c r="U1365" s="69"/>
      <c r="V1365" s="69"/>
      <c r="W1365" s="69"/>
    </row>
    <row r="1366" spans="2:23">
      <c r="B1366" s="67">
        <v>1364</v>
      </c>
      <c r="C1366" s="67"/>
      <c r="D1366" s="67" t="s">
        <v>1615</v>
      </c>
      <c r="E1366" s="67"/>
      <c r="F1366" s="70"/>
      <c r="G1366" s="67"/>
      <c r="H1366" s="70"/>
      <c r="I1366" s="69"/>
      <c r="J1366" s="69"/>
      <c r="K1366" s="69"/>
      <c r="L1366" s="69"/>
      <c r="M1366" s="69"/>
      <c r="N1366" s="69"/>
      <c r="O1366" s="69"/>
      <c r="P1366" s="69"/>
      <c r="Q1366" s="69"/>
      <c r="R1366" s="69"/>
      <c r="S1366" s="69"/>
      <c r="T1366" s="69"/>
      <c r="U1366" s="69"/>
      <c r="V1366" s="69"/>
      <c r="W1366" s="69"/>
    </row>
    <row r="1367" spans="2:23">
      <c r="B1367" s="67">
        <v>1365</v>
      </c>
      <c r="C1367" s="67"/>
      <c r="D1367" s="67" t="s">
        <v>1615</v>
      </c>
      <c r="E1367" s="67"/>
      <c r="F1367" s="70"/>
      <c r="G1367" s="67"/>
      <c r="H1367" s="70"/>
      <c r="I1367" s="69"/>
      <c r="J1367" s="69"/>
      <c r="K1367" s="69"/>
      <c r="L1367" s="69"/>
      <c r="M1367" s="69"/>
      <c r="N1367" s="69"/>
      <c r="O1367" s="69"/>
      <c r="P1367" s="69"/>
      <c r="Q1367" s="69"/>
      <c r="R1367" s="69"/>
      <c r="S1367" s="69"/>
      <c r="T1367" s="69"/>
      <c r="U1367" s="69"/>
      <c r="V1367" s="69"/>
      <c r="W1367" s="69"/>
    </row>
    <row r="1368" spans="2:23">
      <c r="B1368" s="67">
        <v>1366</v>
      </c>
      <c r="C1368" s="67"/>
      <c r="D1368" s="67" t="s">
        <v>1615</v>
      </c>
      <c r="E1368" s="67"/>
      <c r="F1368" s="70"/>
      <c r="G1368" s="67"/>
      <c r="H1368" s="70"/>
      <c r="I1368" s="69"/>
      <c r="J1368" s="69"/>
      <c r="K1368" s="69"/>
      <c r="L1368" s="69"/>
      <c r="M1368" s="69"/>
      <c r="N1368" s="69"/>
      <c r="O1368" s="69"/>
      <c r="P1368" s="69"/>
      <c r="Q1368" s="69"/>
      <c r="R1368" s="69"/>
      <c r="S1368" s="69"/>
      <c r="T1368" s="69"/>
      <c r="U1368" s="69"/>
      <c r="V1368" s="69"/>
      <c r="W1368" s="69"/>
    </row>
    <row r="1369" spans="2:23">
      <c r="B1369" s="67">
        <v>1367</v>
      </c>
      <c r="C1369" s="67"/>
      <c r="D1369" s="67" t="s">
        <v>1615</v>
      </c>
      <c r="E1369" s="67"/>
      <c r="F1369" s="70"/>
      <c r="G1369" s="67"/>
      <c r="H1369" s="70"/>
      <c r="I1369" s="69"/>
      <c r="J1369" s="69"/>
      <c r="K1369" s="69"/>
      <c r="L1369" s="69"/>
      <c r="M1369" s="69"/>
      <c r="N1369" s="69"/>
      <c r="O1369" s="69"/>
      <c r="P1369" s="69"/>
      <c r="Q1369" s="69"/>
      <c r="R1369" s="69"/>
      <c r="S1369" s="69"/>
      <c r="T1369" s="69"/>
      <c r="U1369" s="69"/>
      <c r="V1369" s="69"/>
      <c r="W1369" s="69"/>
    </row>
    <row r="1370" spans="2:23">
      <c r="B1370" s="67">
        <v>1368</v>
      </c>
      <c r="C1370" s="67"/>
      <c r="D1370" s="67" t="s">
        <v>1615</v>
      </c>
      <c r="E1370" s="67"/>
      <c r="F1370" s="70"/>
      <c r="G1370" s="67"/>
      <c r="H1370" s="70"/>
      <c r="I1370" s="69"/>
      <c r="J1370" s="69"/>
      <c r="K1370" s="69"/>
      <c r="L1370" s="69"/>
      <c r="M1370" s="69"/>
      <c r="N1370" s="69"/>
      <c r="O1370" s="69"/>
      <c r="P1370" s="69"/>
      <c r="Q1370" s="69"/>
      <c r="R1370" s="69"/>
      <c r="S1370" s="69"/>
      <c r="T1370" s="69"/>
      <c r="U1370" s="69"/>
      <c r="V1370" s="69"/>
      <c r="W1370" s="69"/>
    </row>
    <row r="1371" spans="2:23">
      <c r="B1371" s="67">
        <v>1369</v>
      </c>
      <c r="C1371" s="67"/>
      <c r="D1371" s="67" t="s">
        <v>1615</v>
      </c>
      <c r="E1371" s="67"/>
      <c r="F1371" s="70"/>
      <c r="G1371" s="67"/>
      <c r="H1371" s="70"/>
      <c r="I1371" s="69"/>
      <c r="J1371" s="69"/>
      <c r="K1371" s="69"/>
      <c r="L1371" s="69"/>
      <c r="M1371" s="69"/>
      <c r="N1371" s="69"/>
      <c r="O1371" s="69"/>
      <c r="P1371" s="69"/>
      <c r="Q1371" s="69"/>
      <c r="R1371" s="69"/>
      <c r="S1371" s="69"/>
      <c r="T1371" s="69"/>
      <c r="U1371" s="69"/>
      <c r="V1371" s="69"/>
      <c r="W1371" s="69"/>
    </row>
    <row r="1372" spans="2:23">
      <c r="B1372" s="67">
        <v>1370</v>
      </c>
      <c r="C1372" s="67"/>
      <c r="D1372" s="67" t="s">
        <v>1615</v>
      </c>
      <c r="E1372" s="67"/>
      <c r="F1372" s="70"/>
      <c r="G1372" s="67"/>
      <c r="H1372" s="70"/>
      <c r="I1372" s="69"/>
      <c r="J1372" s="69"/>
      <c r="K1372" s="69"/>
      <c r="L1372" s="69"/>
      <c r="M1372" s="69"/>
      <c r="N1372" s="69"/>
      <c r="O1372" s="69"/>
      <c r="P1372" s="69"/>
      <c r="Q1372" s="69"/>
      <c r="R1372" s="69"/>
      <c r="S1372" s="69"/>
      <c r="T1372" s="69"/>
      <c r="U1372" s="69"/>
      <c r="V1372" s="69"/>
      <c r="W1372" s="69"/>
    </row>
    <row r="1373" spans="2:23">
      <c r="B1373" s="67">
        <v>1371</v>
      </c>
      <c r="C1373" s="67"/>
      <c r="D1373" s="67" t="s">
        <v>1615</v>
      </c>
      <c r="E1373" s="67"/>
      <c r="F1373" s="70"/>
      <c r="G1373" s="67"/>
      <c r="H1373" s="70"/>
      <c r="I1373" s="69"/>
      <c r="J1373" s="69"/>
      <c r="K1373" s="69"/>
      <c r="L1373" s="69"/>
      <c r="M1373" s="69"/>
      <c r="N1373" s="69"/>
      <c r="O1373" s="69"/>
      <c r="P1373" s="69"/>
      <c r="Q1373" s="69"/>
      <c r="R1373" s="69"/>
      <c r="S1373" s="69"/>
      <c r="T1373" s="69"/>
      <c r="U1373" s="69"/>
      <c r="V1373" s="69"/>
      <c r="W1373" s="69"/>
    </row>
    <row r="1374" spans="2:23">
      <c r="B1374" s="67">
        <v>1372</v>
      </c>
      <c r="C1374" s="67"/>
      <c r="D1374" s="67" t="s">
        <v>1615</v>
      </c>
      <c r="E1374" s="67"/>
      <c r="F1374" s="70"/>
      <c r="G1374" s="67"/>
      <c r="H1374" s="70"/>
      <c r="I1374" s="69"/>
      <c r="J1374" s="69"/>
      <c r="K1374" s="69"/>
      <c r="L1374" s="69"/>
      <c r="M1374" s="69"/>
      <c r="N1374" s="69"/>
      <c r="O1374" s="69"/>
      <c r="P1374" s="69"/>
      <c r="Q1374" s="69"/>
      <c r="R1374" s="69"/>
      <c r="S1374" s="69"/>
      <c r="T1374" s="69"/>
      <c r="U1374" s="69"/>
      <c r="V1374" s="69"/>
      <c r="W1374" s="69"/>
    </row>
    <row r="1375" spans="2:23">
      <c r="B1375" s="67">
        <v>1373</v>
      </c>
      <c r="C1375" s="67"/>
      <c r="D1375" s="67" t="s">
        <v>1615</v>
      </c>
      <c r="E1375" s="67"/>
      <c r="F1375" s="70"/>
      <c r="G1375" s="67"/>
      <c r="H1375" s="70"/>
      <c r="I1375" s="69"/>
      <c r="J1375" s="69"/>
      <c r="K1375" s="69"/>
      <c r="L1375" s="69"/>
      <c r="M1375" s="69"/>
      <c r="N1375" s="69"/>
      <c r="O1375" s="69"/>
      <c r="P1375" s="69"/>
      <c r="Q1375" s="69"/>
      <c r="R1375" s="69"/>
      <c r="S1375" s="69"/>
      <c r="T1375" s="69"/>
      <c r="U1375" s="69"/>
      <c r="V1375" s="69"/>
      <c r="W1375" s="69"/>
    </row>
    <row r="1376" spans="2:23">
      <c r="B1376" s="67">
        <v>1374</v>
      </c>
      <c r="C1376" s="67"/>
      <c r="D1376" s="67" t="s">
        <v>1615</v>
      </c>
      <c r="E1376" s="67"/>
      <c r="F1376" s="70"/>
      <c r="G1376" s="67"/>
      <c r="H1376" s="70"/>
      <c r="I1376" s="69"/>
      <c r="J1376" s="69"/>
      <c r="K1376" s="69"/>
      <c r="L1376" s="69"/>
      <c r="M1376" s="69"/>
      <c r="N1376" s="69"/>
      <c r="O1376" s="69"/>
      <c r="P1376" s="69"/>
      <c r="Q1376" s="69"/>
      <c r="R1376" s="69"/>
      <c r="S1376" s="69"/>
      <c r="T1376" s="69"/>
      <c r="U1376" s="69"/>
      <c r="V1376" s="69"/>
      <c r="W1376" s="69"/>
    </row>
    <row r="1377" spans="2:23">
      <c r="B1377" s="67">
        <v>1375</v>
      </c>
      <c r="C1377" s="67"/>
      <c r="D1377" s="67" t="s">
        <v>1615</v>
      </c>
      <c r="E1377" s="67"/>
      <c r="F1377" s="70"/>
      <c r="G1377" s="67"/>
      <c r="H1377" s="70"/>
      <c r="I1377" s="69"/>
      <c r="J1377" s="69"/>
      <c r="K1377" s="69"/>
      <c r="L1377" s="69"/>
      <c r="M1377" s="69"/>
      <c r="N1377" s="69"/>
      <c r="O1377" s="69"/>
      <c r="P1377" s="69"/>
      <c r="Q1377" s="69"/>
      <c r="R1377" s="69"/>
      <c r="S1377" s="69"/>
      <c r="T1377" s="69"/>
      <c r="U1377" s="69"/>
      <c r="V1377" s="69"/>
      <c r="W1377" s="69"/>
    </row>
    <row r="1378" spans="2:23">
      <c r="B1378" s="67">
        <v>1376</v>
      </c>
      <c r="C1378" s="67"/>
      <c r="D1378" s="67" t="s">
        <v>1615</v>
      </c>
      <c r="E1378" s="67"/>
      <c r="F1378" s="70"/>
      <c r="G1378" s="67"/>
      <c r="H1378" s="70"/>
      <c r="I1378" s="69"/>
      <c r="J1378" s="69"/>
      <c r="K1378" s="69"/>
      <c r="L1378" s="69"/>
      <c r="M1378" s="69"/>
      <c r="N1378" s="69"/>
      <c r="O1378" s="69"/>
      <c r="P1378" s="69"/>
      <c r="Q1378" s="69"/>
      <c r="R1378" s="69"/>
      <c r="S1378" s="69"/>
      <c r="T1378" s="69"/>
      <c r="U1378" s="69"/>
      <c r="V1378" s="69"/>
      <c r="W1378" s="69"/>
    </row>
    <row r="1379" spans="2:23">
      <c r="B1379" s="67">
        <v>1377</v>
      </c>
      <c r="C1379" s="67"/>
      <c r="D1379" s="67" t="s">
        <v>1615</v>
      </c>
      <c r="E1379" s="67"/>
      <c r="F1379" s="70"/>
      <c r="G1379" s="67"/>
      <c r="H1379" s="70"/>
      <c r="I1379" s="69"/>
      <c r="J1379" s="69"/>
      <c r="K1379" s="69"/>
      <c r="L1379" s="69"/>
      <c r="M1379" s="69"/>
      <c r="N1379" s="69"/>
      <c r="O1379" s="69"/>
      <c r="P1379" s="69"/>
      <c r="Q1379" s="69"/>
      <c r="R1379" s="69"/>
      <c r="S1379" s="69"/>
      <c r="T1379" s="69"/>
      <c r="U1379" s="69"/>
      <c r="V1379" s="69"/>
      <c r="W1379" s="69"/>
    </row>
    <row r="1380" spans="2:23">
      <c r="B1380" s="67">
        <v>1378</v>
      </c>
      <c r="C1380" s="67"/>
      <c r="D1380" s="67" t="s">
        <v>1615</v>
      </c>
      <c r="E1380" s="67"/>
      <c r="F1380" s="70"/>
      <c r="G1380" s="67"/>
      <c r="H1380" s="70"/>
      <c r="I1380" s="69"/>
      <c r="J1380" s="69"/>
      <c r="K1380" s="69"/>
      <c r="L1380" s="69"/>
      <c r="M1380" s="69"/>
      <c r="N1380" s="69"/>
      <c r="O1380" s="69"/>
      <c r="P1380" s="69"/>
      <c r="Q1380" s="69"/>
      <c r="R1380" s="69"/>
      <c r="S1380" s="69"/>
      <c r="T1380" s="69"/>
      <c r="U1380" s="69"/>
      <c r="V1380" s="69"/>
      <c r="W1380" s="69"/>
    </row>
    <row r="1381" spans="2:23">
      <c r="B1381" s="67">
        <v>1379</v>
      </c>
      <c r="C1381" s="67"/>
      <c r="D1381" s="67" t="s">
        <v>1615</v>
      </c>
      <c r="E1381" s="67"/>
      <c r="F1381" s="70"/>
      <c r="G1381" s="67"/>
      <c r="H1381" s="70"/>
      <c r="I1381" s="69"/>
      <c r="J1381" s="69"/>
      <c r="K1381" s="69"/>
      <c r="L1381" s="69"/>
      <c r="M1381" s="69"/>
      <c r="N1381" s="69"/>
      <c r="O1381" s="69"/>
      <c r="P1381" s="69"/>
      <c r="Q1381" s="69"/>
      <c r="R1381" s="69"/>
      <c r="S1381" s="69"/>
      <c r="T1381" s="69"/>
      <c r="U1381" s="69"/>
      <c r="V1381" s="69"/>
      <c r="W1381" s="69"/>
    </row>
    <row r="1382" spans="2:23">
      <c r="B1382" s="67">
        <v>1380</v>
      </c>
      <c r="C1382" s="67"/>
      <c r="D1382" s="67" t="s">
        <v>1615</v>
      </c>
      <c r="E1382" s="67"/>
      <c r="F1382" s="70"/>
      <c r="G1382" s="67"/>
      <c r="H1382" s="70"/>
      <c r="I1382" s="69"/>
      <c r="J1382" s="69"/>
      <c r="K1382" s="69"/>
      <c r="L1382" s="69"/>
      <c r="M1382" s="69"/>
      <c r="N1382" s="69"/>
      <c r="O1382" s="69"/>
      <c r="P1382" s="69"/>
      <c r="Q1382" s="69"/>
      <c r="R1382" s="69"/>
      <c r="S1382" s="69"/>
      <c r="T1382" s="69"/>
      <c r="U1382" s="69"/>
      <c r="V1382" s="69"/>
      <c r="W1382" s="69"/>
    </row>
    <row r="1383" spans="2:23">
      <c r="B1383" s="67">
        <v>1381</v>
      </c>
      <c r="C1383" s="67"/>
      <c r="D1383" s="67" t="s">
        <v>1615</v>
      </c>
      <c r="E1383" s="67"/>
      <c r="F1383" s="70"/>
      <c r="G1383" s="67"/>
      <c r="H1383" s="70"/>
      <c r="I1383" s="69"/>
      <c r="J1383" s="69"/>
      <c r="K1383" s="69"/>
      <c r="L1383" s="69"/>
      <c r="M1383" s="69"/>
      <c r="N1383" s="69"/>
      <c r="O1383" s="69"/>
      <c r="P1383" s="69"/>
      <c r="Q1383" s="69"/>
      <c r="R1383" s="69"/>
      <c r="S1383" s="69"/>
      <c r="T1383" s="69"/>
      <c r="U1383" s="69"/>
      <c r="V1383" s="69"/>
      <c r="W1383" s="69"/>
    </row>
    <row r="1384" spans="2:23">
      <c r="B1384" s="67">
        <v>1382</v>
      </c>
      <c r="C1384" s="67"/>
      <c r="D1384" s="67" t="s">
        <v>1615</v>
      </c>
      <c r="E1384" s="67"/>
      <c r="F1384" s="70"/>
      <c r="G1384" s="67"/>
      <c r="H1384" s="70"/>
      <c r="I1384" s="69"/>
      <c r="J1384" s="69"/>
      <c r="K1384" s="69"/>
      <c r="L1384" s="69"/>
      <c r="M1384" s="69"/>
      <c r="N1384" s="69"/>
      <c r="O1384" s="69"/>
      <c r="P1384" s="69"/>
      <c r="Q1384" s="69"/>
      <c r="R1384" s="69"/>
      <c r="S1384" s="69"/>
      <c r="T1384" s="69"/>
      <c r="U1384" s="69"/>
      <c r="V1384" s="69"/>
      <c r="W1384" s="69"/>
    </row>
    <row r="1385" spans="2:23">
      <c r="B1385" s="67">
        <v>1383</v>
      </c>
      <c r="C1385" s="67"/>
      <c r="D1385" s="67" t="s">
        <v>1615</v>
      </c>
      <c r="E1385" s="67"/>
      <c r="F1385" s="70"/>
      <c r="G1385" s="67"/>
      <c r="H1385" s="70"/>
      <c r="I1385" s="69"/>
      <c r="J1385" s="69"/>
      <c r="K1385" s="69"/>
      <c r="L1385" s="69"/>
      <c r="M1385" s="69"/>
      <c r="N1385" s="69"/>
      <c r="O1385" s="69"/>
      <c r="P1385" s="69"/>
      <c r="Q1385" s="69"/>
      <c r="R1385" s="69"/>
      <c r="S1385" s="69"/>
      <c r="T1385" s="69"/>
      <c r="U1385" s="69"/>
      <c r="V1385" s="69"/>
      <c r="W1385" s="69"/>
    </row>
    <row r="1386" spans="2:23">
      <c r="B1386" s="67">
        <v>1384</v>
      </c>
      <c r="C1386" s="67"/>
      <c r="D1386" s="67" t="s">
        <v>1615</v>
      </c>
      <c r="E1386" s="67"/>
      <c r="F1386" s="70"/>
      <c r="G1386" s="67"/>
      <c r="H1386" s="70"/>
      <c r="I1386" s="69"/>
      <c r="J1386" s="69"/>
      <c r="K1386" s="69"/>
      <c r="L1386" s="69"/>
      <c r="M1386" s="69"/>
      <c r="N1386" s="69"/>
      <c r="O1386" s="69"/>
      <c r="P1386" s="69"/>
      <c r="Q1386" s="69"/>
      <c r="R1386" s="69"/>
      <c r="S1386" s="69"/>
      <c r="T1386" s="69"/>
      <c r="U1386" s="69"/>
      <c r="V1386" s="69"/>
      <c r="W1386" s="69"/>
    </row>
    <row r="1387" spans="2:23">
      <c r="B1387" s="67">
        <v>1385</v>
      </c>
      <c r="C1387" s="67"/>
      <c r="D1387" s="67" t="s">
        <v>1615</v>
      </c>
      <c r="E1387" s="67"/>
      <c r="F1387" s="70"/>
      <c r="G1387" s="67"/>
      <c r="H1387" s="70"/>
      <c r="I1387" s="69"/>
      <c r="J1387" s="69"/>
      <c r="K1387" s="69"/>
      <c r="L1387" s="69"/>
      <c r="M1387" s="69"/>
      <c r="N1387" s="69"/>
      <c r="O1387" s="69"/>
      <c r="P1387" s="69"/>
      <c r="Q1387" s="69"/>
      <c r="R1387" s="69"/>
      <c r="S1387" s="69"/>
      <c r="T1387" s="69"/>
      <c r="U1387" s="69"/>
      <c r="V1387" s="69"/>
      <c r="W1387" s="69"/>
    </row>
    <row r="1388" spans="2:23">
      <c r="B1388" s="67">
        <v>1386</v>
      </c>
      <c r="C1388" s="67"/>
      <c r="D1388" s="67" t="s">
        <v>1615</v>
      </c>
      <c r="E1388" s="67"/>
      <c r="F1388" s="70"/>
      <c r="G1388" s="67"/>
      <c r="H1388" s="70"/>
      <c r="I1388" s="69"/>
      <c r="J1388" s="69"/>
      <c r="K1388" s="69"/>
      <c r="L1388" s="69"/>
      <c r="M1388" s="69"/>
      <c r="N1388" s="69"/>
      <c r="O1388" s="69"/>
      <c r="P1388" s="69"/>
      <c r="Q1388" s="69"/>
      <c r="R1388" s="69"/>
      <c r="S1388" s="69"/>
      <c r="T1388" s="69"/>
      <c r="U1388" s="69"/>
      <c r="V1388" s="69"/>
      <c r="W1388" s="69"/>
    </row>
    <row r="1389" spans="2:23">
      <c r="B1389" s="67">
        <v>1387</v>
      </c>
      <c r="C1389" s="67"/>
      <c r="D1389" s="67" t="s">
        <v>1615</v>
      </c>
      <c r="E1389" s="67"/>
      <c r="F1389" s="70"/>
      <c r="G1389" s="67"/>
      <c r="H1389" s="70"/>
      <c r="I1389" s="69"/>
      <c r="J1389" s="69"/>
      <c r="K1389" s="69"/>
      <c r="L1389" s="69"/>
      <c r="M1389" s="69"/>
      <c r="N1389" s="69"/>
      <c r="O1389" s="69"/>
      <c r="P1389" s="69"/>
      <c r="Q1389" s="69"/>
      <c r="R1389" s="69"/>
      <c r="S1389" s="69"/>
      <c r="T1389" s="69"/>
      <c r="U1389" s="69"/>
      <c r="V1389" s="69"/>
      <c r="W1389" s="69"/>
    </row>
    <row r="1390" spans="2:23">
      <c r="B1390" s="67">
        <v>1388</v>
      </c>
      <c r="C1390" s="67"/>
      <c r="D1390" s="67" t="s">
        <v>1615</v>
      </c>
      <c r="E1390" s="67"/>
      <c r="F1390" s="70"/>
      <c r="G1390" s="67"/>
      <c r="H1390" s="70"/>
      <c r="I1390" s="69"/>
      <c r="J1390" s="69"/>
      <c r="K1390" s="69"/>
      <c r="L1390" s="69"/>
      <c r="M1390" s="69"/>
      <c r="N1390" s="69"/>
      <c r="O1390" s="69"/>
      <c r="P1390" s="69"/>
      <c r="Q1390" s="69"/>
      <c r="R1390" s="69"/>
      <c r="S1390" s="69"/>
      <c r="T1390" s="69"/>
      <c r="U1390" s="69"/>
      <c r="V1390" s="69"/>
      <c r="W1390" s="69"/>
    </row>
    <row r="1391" spans="2:23">
      <c r="B1391" s="67">
        <v>1389</v>
      </c>
      <c r="C1391" s="67"/>
      <c r="D1391" s="67" t="s">
        <v>1615</v>
      </c>
      <c r="E1391" s="67"/>
      <c r="F1391" s="70"/>
      <c r="G1391" s="67"/>
      <c r="H1391" s="70"/>
      <c r="I1391" s="69"/>
      <c r="J1391" s="69"/>
      <c r="K1391" s="69"/>
      <c r="L1391" s="69"/>
      <c r="M1391" s="69"/>
      <c r="N1391" s="69"/>
      <c r="O1391" s="69"/>
      <c r="P1391" s="69"/>
      <c r="Q1391" s="69"/>
      <c r="R1391" s="69"/>
      <c r="S1391" s="69"/>
      <c r="T1391" s="69"/>
      <c r="U1391" s="69"/>
      <c r="V1391" s="69"/>
      <c r="W1391" s="69"/>
    </row>
    <row r="1392" spans="2:23">
      <c r="B1392" s="67">
        <v>1390</v>
      </c>
      <c r="C1392" s="67"/>
      <c r="D1392" s="67" t="s">
        <v>1615</v>
      </c>
      <c r="E1392" s="67"/>
      <c r="F1392" s="70"/>
      <c r="G1392" s="67"/>
      <c r="H1392" s="70"/>
      <c r="I1392" s="69"/>
      <c r="J1392" s="69"/>
      <c r="K1392" s="69"/>
      <c r="L1392" s="69"/>
      <c r="M1392" s="69"/>
      <c r="N1392" s="69"/>
      <c r="O1392" s="69"/>
      <c r="P1392" s="69"/>
      <c r="Q1392" s="69"/>
      <c r="R1392" s="69"/>
      <c r="S1392" s="69"/>
      <c r="T1392" s="69"/>
      <c r="U1392" s="69"/>
      <c r="V1392" s="69"/>
      <c r="W1392" s="69"/>
    </row>
    <row r="1393" spans="2:23">
      <c r="B1393" s="67">
        <v>1391</v>
      </c>
      <c r="C1393" s="67"/>
      <c r="D1393" s="67" t="s">
        <v>1615</v>
      </c>
      <c r="E1393" s="67"/>
      <c r="F1393" s="70"/>
      <c r="G1393" s="67"/>
      <c r="H1393" s="70"/>
      <c r="I1393" s="69"/>
      <c r="J1393" s="69"/>
      <c r="K1393" s="69"/>
      <c r="L1393" s="69"/>
      <c r="M1393" s="69"/>
      <c r="N1393" s="69"/>
      <c r="O1393" s="69"/>
      <c r="P1393" s="69"/>
      <c r="Q1393" s="69"/>
      <c r="R1393" s="69"/>
      <c r="S1393" s="69"/>
      <c r="T1393" s="69"/>
      <c r="U1393" s="69"/>
      <c r="V1393" s="69"/>
      <c r="W1393" s="69"/>
    </row>
    <row r="1394" spans="2:23">
      <c r="B1394" s="67">
        <v>1392</v>
      </c>
      <c r="C1394" s="67"/>
      <c r="D1394" s="67" t="s">
        <v>1615</v>
      </c>
      <c r="E1394" s="67"/>
      <c r="F1394" s="70"/>
      <c r="G1394" s="67"/>
      <c r="H1394" s="70"/>
      <c r="I1394" s="69"/>
      <c r="J1394" s="69"/>
      <c r="K1394" s="69"/>
      <c r="L1394" s="69"/>
      <c r="M1394" s="69"/>
      <c r="N1394" s="69"/>
      <c r="O1394" s="69"/>
      <c r="P1394" s="69"/>
      <c r="Q1394" s="69"/>
      <c r="R1394" s="69"/>
      <c r="S1394" s="69"/>
      <c r="T1394" s="69"/>
      <c r="U1394" s="69"/>
      <c r="V1394" s="69"/>
      <c r="W1394" s="69"/>
    </row>
    <row r="1395" spans="2:23">
      <c r="B1395" s="67">
        <v>1393</v>
      </c>
      <c r="C1395" s="67"/>
      <c r="D1395" s="67" t="s">
        <v>1615</v>
      </c>
      <c r="E1395" s="67"/>
      <c r="F1395" s="70"/>
      <c r="G1395" s="67"/>
      <c r="H1395" s="70"/>
      <c r="I1395" s="69"/>
      <c r="J1395" s="69"/>
      <c r="K1395" s="69"/>
      <c r="L1395" s="69"/>
      <c r="M1395" s="69"/>
      <c r="N1395" s="69"/>
      <c r="O1395" s="69"/>
      <c r="P1395" s="69"/>
      <c r="Q1395" s="69"/>
      <c r="R1395" s="69"/>
      <c r="S1395" s="69"/>
      <c r="T1395" s="69"/>
      <c r="U1395" s="69"/>
      <c r="V1395" s="69"/>
      <c r="W1395" s="69"/>
    </row>
    <row r="1396" spans="2:23">
      <c r="B1396" s="67">
        <v>1394</v>
      </c>
      <c r="C1396" s="67"/>
      <c r="D1396" s="67" t="s">
        <v>1615</v>
      </c>
      <c r="E1396" s="67"/>
      <c r="F1396" s="70"/>
      <c r="G1396" s="67"/>
      <c r="H1396" s="70"/>
      <c r="I1396" s="69"/>
      <c r="J1396" s="69"/>
      <c r="K1396" s="69"/>
      <c r="L1396" s="69"/>
      <c r="M1396" s="69"/>
      <c r="N1396" s="69"/>
      <c r="O1396" s="69"/>
      <c r="P1396" s="69"/>
      <c r="Q1396" s="69"/>
      <c r="R1396" s="69"/>
      <c r="S1396" s="69"/>
      <c r="T1396" s="69"/>
      <c r="U1396" s="69"/>
      <c r="V1396" s="69"/>
      <c r="W1396" s="69"/>
    </row>
    <row r="1397" spans="2:23">
      <c r="B1397" s="67">
        <v>1395</v>
      </c>
      <c r="C1397" s="67"/>
      <c r="D1397" s="67" t="s">
        <v>1615</v>
      </c>
      <c r="E1397" s="67"/>
      <c r="F1397" s="70"/>
      <c r="G1397" s="67"/>
      <c r="H1397" s="70"/>
      <c r="I1397" s="69"/>
      <c r="J1397" s="69"/>
      <c r="K1397" s="69"/>
      <c r="L1397" s="69"/>
      <c r="M1397" s="69"/>
      <c r="N1397" s="69"/>
      <c r="O1397" s="69"/>
      <c r="P1397" s="69"/>
      <c r="Q1397" s="69"/>
      <c r="R1397" s="69"/>
      <c r="S1397" s="69"/>
      <c r="T1397" s="69"/>
      <c r="U1397" s="69"/>
      <c r="V1397" s="69"/>
      <c r="W1397" s="69"/>
    </row>
    <row r="1398" spans="2:23">
      <c r="B1398" s="67">
        <v>1396</v>
      </c>
      <c r="C1398" s="67"/>
      <c r="D1398" s="67" t="s">
        <v>1615</v>
      </c>
      <c r="E1398" s="67"/>
      <c r="F1398" s="70"/>
      <c r="G1398" s="67"/>
      <c r="H1398" s="70"/>
      <c r="I1398" s="69"/>
      <c r="J1398" s="69"/>
      <c r="K1398" s="69"/>
      <c r="L1398" s="69"/>
      <c r="M1398" s="69"/>
      <c r="N1398" s="69"/>
      <c r="O1398" s="69"/>
      <c r="P1398" s="69"/>
      <c r="Q1398" s="69"/>
      <c r="R1398" s="69"/>
      <c r="S1398" s="69"/>
      <c r="T1398" s="69"/>
      <c r="U1398" s="69"/>
      <c r="V1398" s="69"/>
      <c r="W1398" s="69"/>
    </row>
    <row r="1399" spans="2:23">
      <c r="B1399" s="67">
        <v>1397</v>
      </c>
      <c r="C1399" s="67"/>
      <c r="D1399" s="67" t="s">
        <v>1615</v>
      </c>
      <c r="E1399" s="67"/>
      <c r="F1399" s="70"/>
      <c r="G1399" s="67"/>
      <c r="H1399" s="70"/>
      <c r="I1399" s="69"/>
      <c r="J1399" s="69"/>
      <c r="K1399" s="69"/>
      <c r="L1399" s="69"/>
      <c r="M1399" s="69"/>
      <c r="N1399" s="69"/>
      <c r="O1399" s="69"/>
      <c r="P1399" s="69"/>
      <c r="Q1399" s="69"/>
      <c r="R1399" s="69"/>
      <c r="S1399" s="69"/>
      <c r="T1399" s="69"/>
      <c r="U1399" s="69"/>
      <c r="V1399" s="69"/>
      <c r="W1399" s="69"/>
    </row>
    <row r="1400" spans="2:23">
      <c r="B1400" s="67">
        <v>1398</v>
      </c>
      <c r="C1400" s="67"/>
      <c r="D1400" s="67" t="s">
        <v>1615</v>
      </c>
      <c r="E1400" s="67"/>
      <c r="F1400" s="70"/>
      <c r="G1400" s="67"/>
      <c r="H1400" s="70"/>
      <c r="I1400" s="69"/>
      <c r="J1400" s="69"/>
      <c r="K1400" s="69"/>
      <c r="L1400" s="69"/>
      <c r="M1400" s="69"/>
      <c r="N1400" s="69"/>
      <c r="O1400" s="69"/>
      <c r="P1400" s="69"/>
      <c r="Q1400" s="69"/>
      <c r="R1400" s="69"/>
      <c r="S1400" s="69"/>
      <c r="T1400" s="69"/>
      <c r="U1400" s="69"/>
      <c r="V1400" s="69"/>
      <c r="W1400" s="69"/>
    </row>
    <row r="1401" spans="2:23">
      <c r="B1401" s="67">
        <v>1399</v>
      </c>
      <c r="C1401" s="67"/>
      <c r="D1401" s="67" t="s">
        <v>1615</v>
      </c>
      <c r="E1401" s="67"/>
      <c r="F1401" s="70"/>
      <c r="G1401" s="67"/>
      <c r="H1401" s="70"/>
      <c r="I1401" s="69"/>
      <c r="J1401" s="69"/>
      <c r="K1401" s="69"/>
      <c r="L1401" s="69"/>
      <c r="M1401" s="69"/>
      <c r="N1401" s="69"/>
      <c r="O1401" s="69"/>
      <c r="P1401" s="69"/>
      <c r="Q1401" s="69"/>
      <c r="R1401" s="69"/>
      <c r="S1401" s="69"/>
      <c r="T1401" s="69"/>
      <c r="U1401" s="69"/>
      <c r="V1401" s="69"/>
      <c r="W1401" s="69"/>
    </row>
    <row r="1402" spans="2:23">
      <c r="B1402" s="67">
        <v>1400</v>
      </c>
      <c r="C1402" s="67"/>
      <c r="D1402" s="67" t="s">
        <v>1615</v>
      </c>
      <c r="E1402" s="67"/>
      <c r="F1402" s="70"/>
      <c r="G1402" s="67"/>
      <c r="H1402" s="70"/>
      <c r="I1402" s="69"/>
      <c r="J1402" s="69"/>
      <c r="K1402" s="69"/>
      <c r="L1402" s="69"/>
      <c r="M1402" s="69"/>
      <c r="N1402" s="69"/>
      <c r="O1402" s="69"/>
      <c r="P1402" s="69"/>
      <c r="Q1402" s="69"/>
      <c r="R1402" s="69"/>
      <c r="S1402" s="69"/>
      <c r="T1402" s="69"/>
      <c r="U1402" s="69"/>
      <c r="V1402" s="69"/>
      <c r="W1402" s="69"/>
    </row>
    <row r="1403" spans="2:23">
      <c r="B1403" s="67">
        <v>1401</v>
      </c>
      <c r="C1403" s="67"/>
      <c r="D1403" s="67" t="s">
        <v>1615</v>
      </c>
      <c r="E1403" s="67"/>
      <c r="F1403" s="70"/>
      <c r="G1403" s="67"/>
      <c r="H1403" s="70"/>
      <c r="I1403" s="69"/>
      <c r="J1403" s="69"/>
      <c r="K1403" s="69"/>
      <c r="L1403" s="69"/>
      <c r="M1403" s="69"/>
      <c r="N1403" s="69"/>
      <c r="O1403" s="69"/>
      <c r="P1403" s="69"/>
      <c r="Q1403" s="69"/>
      <c r="R1403" s="69"/>
      <c r="S1403" s="69"/>
      <c r="T1403" s="69"/>
      <c r="U1403" s="69"/>
      <c r="V1403" s="69"/>
      <c r="W1403" s="69"/>
    </row>
    <row r="1404" spans="2:23">
      <c r="B1404" s="67">
        <v>1402</v>
      </c>
      <c r="C1404" s="67"/>
      <c r="D1404" s="67" t="s">
        <v>1615</v>
      </c>
      <c r="E1404" s="67"/>
      <c r="F1404" s="70"/>
      <c r="G1404" s="67"/>
      <c r="H1404" s="70"/>
      <c r="I1404" s="69"/>
      <c r="J1404" s="69"/>
      <c r="K1404" s="69"/>
      <c r="L1404" s="69"/>
      <c r="M1404" s="69"/>
      <c r="N1404" s="69"/>
      <c r="O1404" s="69"/>
      <c r="P1404" s="69"/>
      <c r="Q1404" s="69"/>
      <c r="R1404" s="69"/>
      <c r="S1404" s="69"/>
      <c r="T1404" s="69"/>
      <c r="U1404" s="69"/>
      <c r="V1404" s="69"/>
      <c r="W1404" s="69"/>
    </row>
    <row r="1405" spans="2:23">
      <c r="B1405" s="67">
        <v>1403</v>
      </c>
      <c r="C1405" s="67"/>
      <c r="D1405" s="67" t="s">
        <v>1615</v>
      </c>
      <c r="E1405" s="67"/>
      <c r="F1405" s="70"/>
      <c r="G1405" s="67"/>
      <c r="H1405" s="70"/>
      <c r="I1405" s="69"/>
      <c r="J1405" s="69"/>
      <c r="K1405" s="69"/>
      <c r="L1405" s="69"/>
      <c r="M1405" s="69"/>
      <c r="N1405" s="69"/>
      <c r="O1405" s="69"/>
      <c r="P1405" s="69"/>
      <c r="Q1405" s="69"/>
      <c r="R1405" s="69"/>
      <c r="S1405" s="69"/>
      <c r="T1405" s="69"/>
      <c r="U1405" s="69"/>
      <c r="V1405" s="69"/>
      <c r="W1405" s="69"/>
    </row>
    <row r="1406" spans="2:23">
      <c r="B1406" s="67">
        <v>1404</v>
      </c>
      <c r="C1406" s="67"/>
      <c r="D1406" s="67" t="s">
        <v>1615</v>
      </c>
      <c r="E1406" s="67"/>
      <c r="F1406" s="70"/>
      <c r="G1406" s="67"/>
      <c r="H1406" s="70"/>
      <c r="I1406" s="69"/>
      <c r="J1406" s="69"/>
      <c r="K1406" s="69"/>
      <c r="L1406" s="69"/>
      <c r="M1406" s="69"/>
      <c r="N1406" s="69"/>
      <c r="O1406" s="69"/>
      <c r="P1406" s="69"/>
      <c r="Q1406" s="69"/>
      <c r="R1406" s="69"/>
      <c r="S1406" s="69"/>
      <c r="T1406" s="69"/>
      <c r="U1406" s="69"/>
      <c r="V1406" s="69"/>
      <c r="W1406" s="69"/>
    </row>
    <row r="1407" spans="2:23">
      <c r="B1407" s="67">
        <v>1405</v>
      </c>
      <c r="C1407" s="67"/>
      <c r="D1407" s="67" t="s">
        <v>1615</v>
      </c>
      <c r="E1407" s="67"/>
      <c r="F1407" s="70"/>
      <c r="G1407" s="67"/>
      <c r="H1407" s="70"/>
      <c r="I1407" s="69"/>
      <c r="J1407" s="69"/>
      <c r="K1407" s="69"/>
      <c r="L1407" s="69"/>
      <c r="M1407" s="69"/>
      <c r="N1407" s="69"/>
      <c r="O1407" s="69"/>
      <c r="P1407" s="69"/>
      <c r="Q1407" s="69"/>
      <c r="R1407" s="69"/>
      <c r="S1407" s="69"/>
      <c r="T1407" s="69"/>
      <c r="U1407" s="69"/>
      <c r="V1407" s="69"/>
      <c r="W1407" s="69"/>
    </row>
    <row r="1408" spans="2:23">
      <c r="B1408" s="67">
        <v>1406</v>
      </c>
      <c r="C1408" s="67"/>
      <c r="D1408" s="67" t="s">
        <v>1615</v>
      </c>
      <c r="E1408" s="67"/>
      <c r="F1408" s="70"/>
      <c r="G1408" s="67"/>
      <c r="H1408" s="70"/>
      <c r="I1408" s="69"/>
      <c r="J1408" s="69"/>
      <c r="K1408" s="69"/>
      <c r="L1408" s="69"/>
      <c r="M1408" s="69"/>
      <c r="N1408" s="69"/>
      <c r="O1408" s="69"/>
      <c r="P1408" s="69"/>
      <c r="Q1408" s="69"/>
      <c r="R1408" s="69"/>
      <c r="S1408" s="69"/>
      <c r="T1408" s="69"/>
      <c r="U1408" s="69"/>
      <c r="V1408" s="69"/>
      <c r="W1408" s="69"/>
    </row>
    <row r="1409" spans="2:23">
      <c r="B1409" s="67">
        <v>1407</v>
      </c>
      <c r="C1409" s="67"/>
      <c r="D1409" s="67" t="s">
        <v>1615</v>
      </c>
      <c r="E1409" s="67"/>
      <c r="F1409" s="70"/>
      <c r="G1409" s="67"/>
      <c r="H1409" s="70"/>
      <c r="I1409" s="69"/>
      <c r="J1409" s="69"/>
      <c r="K1409" s="69"/>
      <c r="L1409" s="69"/>
      <c r="M1409" s="69"/>
      <c r="N1409" s="69"/>
      <c r="O1409" s="69"/>
      <c r="P1409" s="69"/>
      <c r="Q1409" s="69"/>
      <c r="R1409" s="69"/>
      <c r="S1409" s="69"/>
      <c r="T1409" s="69"/>
      <c r="U1409" s="69"/>
      <c r="V1409" s="69"/>
      <c r="W1409" s="69"/>
    </row>
    <row r="1410" spans="2:23">
      <c r="B1410" s="67">
        <v>1408</v>
      </c>
      <c r="C1410" s="67"/>
      <c r="D1410" s="67" t="s">
        <v>1615</v>
      </c>
      <c r="E1410" s="67"/>
      <c r="F1410" s="70"/>
      <c r="G1410" s="67"/>
      <c r="H1410" s="70"/>
      <c r="I1410" s="69"/>
      <c r="J1410" s="69"/>
      <c r="K1410" s="69"/>
      <c r="L1410" s="69"/>
      <c r="M1410" s="69"/>
      <c r="N1410" s="69"/>
      <c r="O1410" s="69"/>
      <c r="P1410" s="69"/>
      <c r="Q1410" s="69"/>
      <c r="R1410" s="69"/>
      <c r="S1410" s="69"/>
      <c r="T1410" s="69"/>
      <c r="U1410" s="69"/>
      <c r="V1410" s="69"/>
      <c r="W1410" s="69"/>
    </row>
    <row r="1411" spans="2:23">
      <c r="B1411" s="67">
        <v>1409</v>
      </c>
      <c r="C1411" s="67"/>
      <c r="D1411" s="67" t="s">
        <v>1615</v>
      </c>
      <c r="E1411" s="67"/>
      <c r="F1411" s="70"/>
      <c r="G1411" s="67"/>
      <c r="H1411" s="70"/>
      <c r="I1411" s="69"/>
      <c r="J1411" s="69"/>
      <c r="K1411" s="69"/>
      <c r="L1411" s="69"/>
      <c r="M1411" s="69"/>
      <c r="N1411" s="69"/>
      <c r="O1411" s="69"/>
      <c r="P1411" s="69"/>
      <c r="Q1411" s="69"/>
      <c r="R1411" s="69"/>
      <c r="S1411" s="69"/>
      <c r="T1411" s="69"/>
      <c r="U1411" s="69"/>
      <c r="V1411" s="69"/>
      <c r="W1411" s="69"/>
    </row>
    <row r="1412" spans="2:23">
      <c r="B1412" s="67">
        <v>1410</v>
      </c>
      <c r="C1412" s="67"/>
      <c r="D1412" s="67" t="s">
        <v>1615</v>
      </c>
      <c r="E1412" s="67"/>
      <c r="F1412" s="70"/>
      <c r="G1412" s="67"/>
      <c r="H1412" s="70"/>
      <c r="I1412" s="69"/>
      <c r="J1412" s="69"/>
      <c r="K1412" s="69"/>
      <c r="L1412" s="69"/>
      <c r="M1412" s="69"/>
      <c r="N1412" s="69"/>
      <c r="O1412" s="69"/>
      <c r="P1412" s="69"/>
      <c r="Q1412" s="69"/>
      <c r="R1412" s="69"/>
      <c r="S1412" s="69"/>
      <c r="T1412" s="69"/>
      <c r="U1412" s="69"/>
      <c r="V1412" s="69"/>
      <c r="W1412" s="69"/>
    </row>
    <row r="1413" spans="2:23">
      <c r="B1413" s="67">
        <v>1411</v>
      </c>
      <c r="C1413" s="67"/>
      <c r="D1413" s="67" t="s">
        <v>1615</v>
      </c>
      <c r="E1413" s="67"/>
      <c r="F1413" s="70"/>
      <c r="G1413" s="67"/>
      <c r="H1413" s="70"/>
      <c r="I1413" s="69"/>
      <c r="J1413" s="69"/>
      <c r="K1413" s="69"/>
      <c r="L1413" s="69"/>
      <c r="M1413" s="69"/>
      <c r="N1413" s="69"/>
      <c r="O1413" s="69"/>
      <c r="P1413" s="69"/>
      <c r="Q1413" s="69"/>
      <c r="R1413" s="69"/>
      <c r="S1413" s="69"/>
      <c r="T1413" s="69"/>
      <c r="U1413" s="69"/>
      <c r="V1413" s="69"/>
      <c r="W1413" s="69"/>
    </row>
    <row r="1414" spans="2:23">
      <c r="B1414" s="67">
        <v>1412</v>
      </c>
      <c r="C1414" s="67"/>
      <c r="D1414" s="67" t="s">
        <v>1615</v>
      </c>
      <c r="E1414" s="67"/>
      <c r="F1414" s="70"/>
      <c r="G1414" s="67"/>
      <c r="H1414" s="70"/>
      <c r="I1414" s="69"/>
      <c r="J1414" s="69"/>
      <c r="K1414" s="69"/>
      <c r="L1414" s="69"/>
      <c r="M1414" s="69"/>
      <c r="N1414" s="69"/>
      <c r="O1414" s="69"/>
      <c r="P1414" s="69"/>
      <c r="Q1414" s="69"/>
      <c r="R1414" s="69"/>
      <c r="S1414" s="69"/>
      <c r="T1414" s="69"/>
      <c r="U1414" s="69"/>
      <c r="V1414" s="69"/>
      <c r="W1414" s="69"/>
    </row>
    <row r="1415" spans="2:23">
      <c r="B1415" s="67">
        <v>1413</v>
      </c>
      <c r="C1415" s="67"/>
      <c r="D1415" s="67" t="s">
        <v>1615</v>
      </c>
      <c r="E1415" s="67"/>
      <c r="F1415" s="70"/>
      <c r="G1415" s="67"/>
      <c r="H1415" s="70"/>
      <c r="I1415" s="69"/>
      <c r="J1415" s="69"/>
      <c r="K1415" s="69"/>
      <c r="L1415" s="69"/>
      <c r="M1415" s="69"/>
      <c r="N1415" s="69"/>
      <c r="O1415" s="69"/>
      <c r="P1415" s="69"/>
      <c r="Q1415" s="69"/>
      <c r="R1415" s="69"/>
      <c r="S1415" s="69"/>
      <c r="T1415" s="69"/>
      <c r="U1415" s="69"/>
      <c r="V1415" s="69"/>
      <c r="W1415" s="69"/>
    </row>
    <row r="1416" spans="2:23">
      <c r="B1416" s="67">
        <v>1414</v>
      </c>
      <c r="C1416" s="67"/>
      <c r="D1416" s="67" t="s">
        <v>1615</v>
      </c>
      <c r="E1416" s="67"/>
      <c r="F1416" s="70"/>
      <c r="G1416" s="67"/>
      <c r="H1416" s="70"/>
      <c r="I1416" s="69"/>
      <c r="J1416" s="69"/>
      <c r="K1416" s="69"/>
      <c r="L1416" s="69"/>
      <c r="M1416" s="69"/>
      <c r="N1416" s="69"/>
      <c r="O1416" s="69"/>
      <c r="P1416" s="69"/>
      <c r="Q1416" s="69"/>
      <c r="R1416" s="69"/>
      <c r="S1416" s="69"/>
      <c r="T1416" s="69"/>
      <c r="U1416" s="69"/>
      <c r="V1416" s="69"/>
      <c r="W1416" s="69"/>
    </row>
    <row r="1417" spans="2:23">
      <c r="B1417" s="67">
        <v>1415</v>
      </c>
      <c r="C1417" s="67"/>
      <c r="D1417" s="67" t="s">
        <v>1615</v>
      </c>
      <c r="E1417" s="67"/>
      <c r="F1417" s="70"/>
      <c r="G1417" s="67"/>
      <c r="H1417" s="70"/>
      <c r="I1417" s="69"/>
      <c r="J1417" s="69"/>
      <c r="K1417" s="69"/>
      <c r="L1417" s="69"/>
      <c r="M1417" s="69"/>
      <c r="N1417" s="69"/>
      <c r="O1417" s="69"/>
      <c r="P1417" s="69"/>
      <c r="Q1417" s="69"/>
      <c r="R1417" s="69"/>
      <c r="S1417" s="69"/>
      <c r="T1417" s="69"/>
      <c r="U1417" s="69"/>
      <c r="V1417" s="69"/>
      <c r="W1417" s="69"/>
    </row>
    <row r="1418" spans="2:23">
      <c r="B1418" s="67">
        <v>1416</v>
      </c>
      <c r="C1418" s="67"/>
      <c r="D1418" s="67" t="s">
        <v>1615</v>
      </c>
      <c r="E1418" s="67"/>
      <c r="F1418" s="70"/>
      <c r="G1418" s="67"/>
      <c r="H1418" s="70"/>
      <c r="I1418" s="69"/>
      <c r="J1418" s="69"/>
      <c r="K1418" s="69"/>
      <c r="L1418" s="69"/>
      <c r="M1418" s="69"/>
      <c r="N1418" s="69"/>
      <c r="O1418" s="69"/>
      <c r="P1418" s="69"/>
      <c r="Q1418" s="69"/>
      <c r="R1418" s="69"/>
      <c r="S1418" s="69"/>
      <c r="T1418" s="69"/>
      <c r="U1418" s="69"/>
      <c r="V1418" s="69"/>
      <c r="W1418" s="69"/>
    </row>
    <row r="1419" spans="2:23">
      <c r="B1419" s="67">
        <v>1417</v>
      </c>
      <c r="C1419" s="67"/>
      <c r="D1419" s="67" t="s">
        <v>1615</v>
      </c>
      <c r="E1419" s="67"/>
      <c r="F1419" s="70"/>
      <c r="G1419" s="67"/>
      <c r="H1419" s="70"/>
      <c r="I1419" s="69"/>
      <c r="J1419" s="69"/>
      <c r="K1419" s="69"/>
      <c r="L1419" s="69"/>
      <c r="M1419" s="69"/>
      <c r="N1419" s="69"/>
      <c r="O1419" s="69"/>
      <c r="P1419" s="69"/>
      <c r="Q1419" s="69"/>
      <c r="R1419" s="69"/>
      <c r="S1419" s="69"/>
      <c r="T1419" s="69"/>
      <c r="U1419" s="69"/>
      <c r="V1419" s="69"/>
      <c r="W1419" s="69"/>
    </row>
    <row r="1420" spans="2:23">
      <c r="B1420" s="67">
        <v>1418</v>
      </c>
      <c r="C1420" s="67"/>
      <c r="D1420" s="67" t="s">
        <v>1615</v>
      </c>
      <c r="E1420" s="67"/>
      <c r="F1420" s="70"/>
      <c r="G1420" s="67"/>
      <c r="H1420" s="70"/>
      <c r="I1420" s="69"/>
      <c r="J1420" s="69"/>
      <c r="K1420" s="69"/>
      <c r="L1420" s="69"/>
      <c r="M1420" s="69"/>
      <c r="N1420" s="69"/>
      <c r="O1420" s="69"/>
      <c r="P1420" s="69"/>
      <c r="Q1420" s="69"/>
      <c r="R1420" s="69"/>
      <c r="S1420" s="69"/>
      <c r="T1420" s="69"/>
      <c r="U1420" s="69"/>
      <c r="V1420" s="69"/>
      <c r="W1420" s="69"/>
    </row>
    <row r="1421" spans="2:23">
      <c r="B1421" s="67">
        <v>1419</v>
      </c>
      <c r="C1421" s="67"/>
      <c r="D1421" s="67" t="s">
        <v>1615</v>
      </c>
      <c r="E1421" s="67"/>
      <c r="F1421" s="70"/>
      <c r="G1421" s="67"/>
      <c r="H1421" s="70"/>
      <c r="I1421" s="69"/>
      <c r="J1421" s="69"/>
      <c r="K1421" s="69"/>
      <c r="L1421" s="69"/>
      <c r="M1421" s="69"/>
      <c r="N1421" s="69"/>
      <c r="O1421" s="69"/>
      <c r="P1421" s="69"/>
      <c r="Q1421" s="69"/>
      <c r="R1421" s="69"/>
      <c r="S1421" s="69"/>
      <c r="T1421" s="69"/>
      <c r="U1421" s="69"/>
      <c r="V1421" s="69"/>
      <c r="W1421" s="69"/>
    </row>
    <row r="1422" spans="2:23">
      <c r="B1422" s="67">
        <v>1420</v>
      </c>
      <c r="C1422" s="67"/>
      <c r="D1422" s="67" t="s">
        <v>1615</v>
      </c>
      <c r="E1422" s="67"/>
      <c r="F1422" s="70"/>
      <c r="G1422" s="67"/>
      <c r="H1422" s="70"/>
      <c r="I1422" s="69"/>
      <c r="J1422" s="69"/>
      <c r="K1422" s="69"/>
      <c r="L1422" s="69"/>
      <c r="M1422" s="69"/>
      <c r="N1422" s="69"/>
      <c r="O1422" s="69"/>
      <c r="P1422" s="69"/>
      <c r="Q1422" s="69"/>
      <c r="R1422" s="69"/>
      <c r="S1422" s="69"/>
      <c r="T1422" s="69"/>
      <c r="U1422" s="69"/>
      <c r="V1422" s="69"/>
      <c r="W1422" s="69"/>
    </row>
    <row r="1423" spans="2:23">
      <c r="B1423" s="67">
        <v>1421</v>
      </c>
      <c r="C1423" s="67"/>
      <c r="D1423" s="67" t="s">
        <v>1615</v>
      </c>
      <c r="E1423" s="67"/>
      <c r="F1423" s="70"/>
      <c r="G1423" s="67"/>
      <c r="H1423" s="70"/>
      <c r="I1423" s="69"/>
      <c r="J1423" s="69"/>
      <c r="K1423" s="69"/>
      <c r="L1423" s="69"/>
      <c r="M1423" s="69"/>
      <c r="N1423" s="69"/>
      <c r="O1423" s="69"/>
      <c r="P1423" s="69"/>
      <c r="Q1423" s="69"/>
      <c r="R1423" s="69"/>
      <c r="S1423" s="69"/>
      <c r="T1423" s="69"/>
      <c r="U1423" s="69"/>
      <c r="V1423" s="69"/>
      <c r="W1423" s="69"/>
    </row>
    <row r="1424" spans="2:23">
      <c r="B1424" s="67">
        <v>1422</v>
      </c>
      <c r="C1424" s="67"/>
      <c r="D1424" s="67" t="s">
        <v>1615</v>
      </c>
      <c r="E1424" s="67"/>
      <c r="F1424" s="70"/>
      <c r="G1424" s="67"/>
      <c r="H1424" s="70"/>
      <c r="I1424" s="69"/>
      <c r="J1424" s="69"/>
      <c r="K1424" s="69"/>
      <c r="L1424" s="69"/>
      <c r="M1424" s="69"/>
      <c r="N1424" s="69"/>
      <c r="O1424" s="69"/>
      <c r="P1424" s="69"/>
      <c r="Q1424" s="69"/>
      <c r="R1424" s="69"/>
      <c r="S1424" s="69"/>
      <c r="T1424" s="69"/>
      <c r="U1424" s="69"/>
      <c r="V1424" s="69"/>
      <c r="W1424" s="69"/>
    </row>
    <row r="1425" spans="2:23">
      <c r="B1425" s="67">
        <v>1423</v>
      </c>
      <c r="C1425" s="67"/>
      <c r="D1425" s="67" t="s">
        <v>1615</v>
      </c>
      <c r="E1425" s="67"/>
      <c r="F1425" s="70"/>
      <c r="G1425" s="67"/>
      <c r="H1425" s="70"/>
      <c r="I1425" s="69"/>
      <c r="J1425" s="69"/>
      <c r="K1425" s="69"/>
      <c r="L1425" s="69"/>
      <c r="M1425" s="69"/>
      <c r="N1425" s="69"/>
      <c r="O1425" s="69"/>
      <c r="P1425" s="69"/>
      <c r="Q1425" s="69"/>
      <c r="R1425" s="69"/>
      <c r="S1425" s="69"/>
      <c r="T1425" s="69"/>
      <c r="U1425" s="69"/>
      <c r="V1425" s="69"/>
      <c r="W1425" s="69"/>
    </row>
    <row r="1426" spans="2:23">
      <c r="B1426" s="67">
        <v>1424</v>
      </c>
      <c r="C1426" s="67"/>
      <c r="D1426" s="67" t="s">
        <v>1615</v>
      </c>
      <c r="E1426" s="67"/>
      <c r="F1426" s="70"/>
      <c r="G1426" s="67"/>
      <c r="H1426" s="70"/>
      <c r="I1426" s="69"/>
      <c r="J1426" s="69"/>
      <c r="K1426" s="69"/>
      <c r="L1426" s="69"/>
      <c r="M1426" s="69"/>
      <c r="N1426" s="69"/>
      <c r="O1426" s="69"/>
      <c r="P1426" s="69"/>
      <c r="Q1426" s="69"/>
      <c r="R1426" s="69"/>
      <c r="S1426" s="69"/>
      <c r="T1426" s="69"/>
      <c r="U1426" s="69"/>
      <c r="V1426" s="69"/>
      <c r="W1426" s="69"/>
    </row>
    <row r="1427" spans="2:23">
      <c r="B1427" s="67">
        <v>1425</v>
      </c>
      <c r="C1427" s="67"/>
      <c r="D1427" s="67" t="s">
        <v>1615</v>
      </c>
      <c r="E1427" s="67"/>
      <c r="F1427" s="70"/>
      <c r="G1427" s="67"/>
      <c r="H1427" s="70"/>
      <c r="I1427" s="69"/>
      <c r="J1427" s="69"/>
      <c r="K1427" s="69"/>
      <c r="L1427" s="69"/>
      <c r="M1427" s="69"/>
      <c r="N1427" s="69"/>
      <c r="O1427" s="69"/>
      <c r="P1427" s="69"/>
      <c r="Q1427" s="69"/>
      <c r="R1427" s="69"/>
      <c r="S1427" s="69"/>
      <c r="T1427" s="69"/>
      <c r="U1427" s="69"/>
      <c r="V1427" s="69"/>
      <c r="W1427" s="69"/>
    </row>
    <row r="1428" spans="2:23">
      <c r="B1428" s="67">
        <v>1426</v>
      </c>
      <c r="C1428" s="67"/>
      <c r="D1428" s="67" t="s">
        <v>1615</v>
      </c>
      <c r="E1428" s="67"/>
      <c r="F1428" s="70"/>
      <c r="G1428" s="67"/>
      <c r="H1428" s="70"/>
      <c r="I1428" s="69"/>
      <c r="J1428" s="69"/>
      <c r="K1428" s="69"/>
      <c r="L1428" s="69"/>
      <c r="M1428" s="69"/>
      <c r="N1428" s="69"/>
      <c r="O1428" s="69"/>
      <c r="P1428" s="69"/>
      <c r="Q1428" s="69"/>
      <c r="R1428" s="69"/>
      <c r="S1428" s="69"/>
      <c r="T1428" s="69"/>
      <c r="U1428" s="69"/>
      <c r="V1428" s="69"/>
      <c r="W1428" s="69"/>
    </row>
    <row r="1429" spans="2:23">
      <c r="B1429" s="67">
        <v>1427</v>
      </c>
      <c r="C1429" s="67"/>
      <c r="D1429" s="67" t="s">
        <v>1615</v>
      </c>
      <c r="E1429" s="67"/>
      <c r="F1429" s="70"/>
      <c r="G1429" s="67"/>
      <c r="H1429" s="70"/>
      <c r="I1429" s="69"/>
      <c r="J1429" s="69"/>
      <c r="K1429" s="69"/>
      <c r="L1429" s="69"/>
      <c r="M1429" s="69"/>
      <c r="N1429" s="69"/>
      <c r="O1429" s="69"/>
      <c r="P1429" s="69"/>
      <c r="Q1429" s="69"/>
      <c r="R1429" s="69"/>
      <c r="S1429" s="69"/>
      <c r="T1429" s="69"/>
      <c r="U1429" s="69"/>
      <c r="V1429" s="69"/>
      <c r="W1429" s="69"/>
    </row>
    <row r="1430" spans="2:23">
      <c r="B1430" s="67">
        <v>1428</v>
      </c>
      <c r="C1430" s="67"/>
      <c r="D1430" s="67" t="s">
        <v>1615</v>
      </c>
      <c r="E1430" s="67"/>
      <c r="F1430" s="70"/>
      <c r="G1430" s="67"/>
      <c r="H1430" s="70"/>
      <c r="I1430" s="69"/>
      <c r="J1430" s="69"/>
      <c r="K1430" s="69"/>
      <c r="L1430" s="69"/>
      <c r="M1430" s="69"/>
      <c r="N1430" s="69"/>
      <c r="O1430" s="69"/>
      <c r="P1430" s="69"/>
      <c r="Q1430" s="69"/>
      <c r="R1430" s="69"/>
      <c r="S1430" s="69"/>
      <c r="T1430" s="69"/>
      <c r="U1430" s="69"/>
      <c r="V1430" s="69"/>
      <c r="W1430" s="69"/>
    </row>
    <row r="1431" spans="2:23">
      <c r="B1431" s="67">
        <v>1429</v>
      </c>
      <c r="C1431" s="67"/>
      <c r="D1431" s="67" t="s">
        <v>1615</v>
      </c>
      <c r="E1431" s="67"/>
      <c r="F1431" s="70"/>
      <c r="G1431" s="67"/>
      <c r="H1431" s="70"/>
      <c r="I1431" s="69"/>
      <c r="J1431" s="69"/>
      <c r="K1431" s="69"/>
      <c r="L1431" s="69"/>
      <c r="M1431" s="69"/>
      <c r="N1431" s="69"/>
      <c r="O1431" s="69"/>
      <c r="P1431" s="69"/>
      <c r="Q1431" s="69"/>
      <c r="R1431" s="69"/>
      <c r="S1431" s="69"/>
      <c r="T1431" s="69"/>
      <c r="U1431" s="69"/>
      <c r="V1431" s="69"/>
      <c r="W1431" s="69"/>
    </row>
    <row r="1432" spans="2:23">
      <c r="B1432" s="67">
        <v>1430</v>
      </c>
      <c r="C1432" s="67"/>
      <c r="D1432" s="67" t="s">
        <v>1615</v>
      </c>
      <c r="E1432" s="67"/>
      <c r="F1432" s="70"/>
      <c r="G1432" s="67"/>
      <c r="H1432" s="70"/>
      <c r="I1432" s="69"/>
      <c r="J1432" s="69"/>
      <c r="K1432" s="69"/>
      <c r="L1432" s="69"/>
      <c r="M1432" s="69"/>
      <c r="N1432" s="69"/>
      <c r="O1432" s="69"/>
      <c r="P1432" s="69"/>
      <c r="Q1432" s="69"/>
      <c r="R1432" s="69"/>
      <c r="S1432" s="69"/>
      <c r="T1432" s="69"/>
      <c r="U1432" s="69"/>
      <c r="V1432" s="69"/>
      <c r="W1432" s="69"/>
    </row>
    <row r="1433" spans="2:23">
      <c r="B1433" s="67">
        <v>1431</v>
      </c>
      <c r="C1433" s="67"/>
      <c r="D1433" s="67" t="s">
        <v>1615</v>
      </c>
      <c r="E1433" s="67"/>
      <c r="F1433" s="70"/>
      <c r="G1433" s="67"/>
      <c r="H1433" s="70"/>
      <c r="I1433" s="69"/>
      <c r="J1433" s="69"/>
      <c r="K1433" s="69"/>
      <c r="L1433" s="69"/>
      <c r="M1433" s="69"/>
      <c r="N1433" s="69"/>
      <c r="O1433" s="69"/>
      <c r="P1433" s="69"/>
      <c r="Q1433" s="69"/>
      <c r="R1433" s="69"/>
      <c r="S1433" s="69"/>
      <c r="T1433" s="69"/>
      <c r="U1433" s="69"/>
      <c r="V1433" s="69"/>
      <c r="W1433" s="69"/>
    </row>
    <row r="1434" spans="2:23">
      <c r="B1434" s="67">
        <v>1432</v>
      </c>
      <c r="C1434" s="67"/>
      <c r="D1434" s="67" t="s">
        <v>1615</v>
      </c>
      <c r="E1434" s="67"/>
      <c r="F1434" s="70"/>
      <c r="G1434" s="67"/>
      <c r="H1434" s="70"/>
      <c r="I1434" s="69"/>
      <c r="J1434" s="69"/>
      <c r="K1434" s="69"/>
      <c r="L1434" s="69"/>
      <c r="M1434" s="69"/>
      <c r="N1434" s="69"/>
      <c r="O1434" s="69"/>
      <c r="P1434" s="69"/>
      <c r="Q1434" s="69"/>
      <c r="R1434" s="69"/>
      <c r="S1434" s="69"/>
      <c r="T1434" s="69"/>
      <c r="U1434" s="69"/>
      <c r="V1434" s="69"/>
      <c r="W1434" s="69"/>
    </row>
    <row r="1435" spans="2:23">
      <c r="B1435" s="67">
        <v>1433</v>
      </c>
      <c r="C1435" s="67"/>
      <c r="D1435" s="67" t="s">
        <v>1615</v>
      </c>
      <c r="E1435" s="67"/>
      <c r="F1435" s="70"/>
      <c r="G1435" s="67"/>
      <c r="H1435" s="70"/>
      <c r="I1435" s="69"/>
      <c r="J1435" s="69"/>
      <c r="K1435" s="69"/>
      <c r="L1435" s="69"/>
      <c r="M1435" s="69"/>
      <c r="N1435" s="69"/>
      <c r="O1435" s="69"/>
      <c r="P1435" s="69"/>
      <c r="Q1435" s="69"/>
      <c r="R1435" s="69"/>
      <c r="S1435" s="69"/>
      <c r="T1435" s="69"/>
      <c r="U1435" s="69"/>
      <c r="V1435" s="69"/>
      <c r="W1435" s="69"/>
    </row>
    <row r="1436" spans="2:23">
      <c r="B1436" s="67">
        <v>1434</v>
      </c>
      <c r="C1436" s="67"/>
      <c r="D1436" s="67" t="s">
        <v>1615</v>
      </c>
      <c r="E1436" s="67"/>
      <c r="F1436" s="70"/>
      <c r="G1436" s="67"/>
      <c r="H1436" s="70"/>
      <c r="I1436" s="69"/>
      <c r="J1436" s="69"/>
      <c r="K1436" s="69"/>
      <c r="L1436" s="69"/>
      <c r="M1436" s="69"/>
      <c r="N1436" s="69"/>
      <c r="O1436" s="69"/>
      <c r="P1436" s="69"/>
      <c r="Q1436" s="69"/>
      <c r="R1436" s="69"/>
      <c r="S1436" s="69"/>
      <c r="T1436" s="69"/>
      <c r="U1436" s="69"/>
      <c r="V1436" s="69"/>
      <c r="W1436" s="69"/>
    </row>
    <row r="1437" spans="2:23">
      <c r="B1437" s="67">
        <v>1435</v>
      </c>
      <c r="C1437" s="67"/>
      <c r="D1437" s="67" t="s">
        <v>1615</v>
      </c>
      <c r="E1437" s="67"/>
      <c r="F1437" s="70"/>
      <c r="G1437" s="67"/>
      <c r="H1437" s="70"/>
      <c r="I1437" s="69"/>
      <c r="J1437" s="69"/>
      <c r="K1437" s="69"/>
      <c r="L1437" s="69"/>
      <c r="M1437" s="69"/>
      <c r="N1437" s="69"/>
      <c r="O1437" s="69"/>
      <c r="P1437" s="69"/>
      <c r="Q1437" s="69"/>
      <c r="R1437" s="69"/>
      <c r="S1437" s="69"/>
      <c r="T1437" s="69"/>
      <c r="U1437" s="69"/>
      <c r="V1437" s="69"/>
      <c r="W1437" s="69"/>
    </row>
    <row r="1438" spans="2:23">
      <c r="B1438" s="67">
        <v>1436</v>
      </c>
      <c r="C1438" s="67"/>
      <c r="D1438" s="67" t="s">
        <v>1615</v>
      </c>
      <c r="E1438" s="67"/>
      <c r="F1438" s="70"/>
      <c r="G1438" s="67"/>
      <c r="H1438" s="70"/>
      <c r="I1438" s="69"/>
      <c r="J1438" s="69"/>
      <c r="K1438" s="69"/>
      <c r="L1438" s="69"/>
      <c r="M1438" s="69"/>
      <c r="N1438" s="69"/>
      <c r="O1438" s="69"/>
      <c r="P1438" s="69"/>
      <c r="Q1438" s="69"/>
      <c r="R1438" s="69"/>
      <c r="S1438" s="69"/>
      <c r="T1438" s="69"/>
      <c r="U1438" s="69"/>
      <c r="V1438" s="69"/>
      <c r="W1438" s="69"/>
    </row>
    <row r="1439" spans="2:23">
      <c r="B1439" s="67">
        <v>1437</v>
      </c>
      <c r="C1439" s="67"/>
      <c r="D1439" s="67" t="s">
        <v>1615</v>
      </c>
      <c r="E1439" s="67"/>
      <c r="F1439" s="70"/>
      <c r="G1439" s="67"/>
      <c r="H1439" s="70"/>
      <c r="I1439" s="69"/>
      <c r="J1439" s="69"/>
      <c r="K1439" s="69"/>
      <c r="L1439" s="69"/>
      <c r="M1439" s="69"/>
      <c r="N1439" s="69"/>
      <c r="O1439" s="69"/>
      <c r="P1439" s="69"/>
      <c r="Q1439" s="69"/>
      <c r="R1439" s="69"/>
      <c r="S1439" s="69"/>
      <c r="T1439" s="69"/>
      <c r="U1439" s="69"/>
      <c r="V1439" s="69"/>
      <c r="W1439" s="69"/>
    </row>
    <row r="1440" spans="2:23">
      <c r="B1440" s="67">
        <v>1438</v>
      </c>
      <c r="C1440" s="67"/>
      <c r="D1440" s="67" t="s">
        <v>1615</v>
      </c>
      <c r="E1440" s="67"/>
      <c r="F1440" s="70"/>
      <c r="G1440" s="67"/>
      <c r="H1440" s="70"/>
      <c r="I1440" s="69"/>
      <c r="J1440" s="69"/>
      <c r="K1440" s="69"/>
      <c r="L1440" s="69"/>
      <c r="M1440" s="69"/>
      <c r="N1440" s="69"/>
      <c r="O1440" s="69"/>
      <c r="P1440" s="69"/>
      <c r="Q1440" s="69"/>
      <c r="R1440" s="69"/>
      <c r="S1440" s="69"/>
      <c r="T1440" s="69"/>
      <c r="U1440" s="69"/>
      <c r="V1440" s="69"/>
      <c r="W1440" s="69"/>
    </row>
    <row r="1441" spans="2:23">
      <c r="B1441" s="67">
        <v>1439</v>
      </c>
      <c r="C1441" s="67"/>
      <c r="D1441" s="67" t="s">
        <v>1615</v>
      </c>
      <c r="E1441" s="67"/>
      <c r="F1441" s="70"/>
      <c r="G1441" s="67"/>
      <c r="H1441" s="70"/>
      <c r="I1441" s="69"/>
      <c r="J1441" s="69"/>
      <c r="K1441" s="69"/>
      <c r="L1441" s="69"/>
      <c r="M1441" s="69"/>
      <c r="N1441" s="69"/>
      <c r="O1441" s="69"/>
      <c r="P1441" s="69"/>
      <c r="Q1441" s="69"/>
      <c r="R1441" s="69"/>
      <c r="S1441" s="69"/>
      <c r="T1441" s="69"/>
      <c r="U1441" s="69"/>
      <c r="V1441" s="69"/>
      <c r="W1441" s="69"/>
    </row>
    <row r="1442" spans="2:23">
      <c r="B1442" s="67">
        <v>1440</v>
      </c>
      <c r="C1442" s="67"/>
      <c r="D1442" s="67" t="s">
        <v>1615</v>
      </c>
      <c r="E1442" s="67"/>
      <c r="F1442" s="70"/>
      <c r="G1442" s="67"/>
      <c r="H1442" s="70"/>
      <c r="I1442" s="69"/>
      <c r="J1442" s="69"/>
      <c r="K1442" s="69"/>
      <c r="L1442" s="69"/>
      <c r="M1442" s="69"/>
      <c r="N1442" s="69"/>
      <c r="O1442" s="69"/>
      <c r="P1442" s="69"/>
      <c r="Q1442" s="69"/>
      <c r="R1442" s="69"/>
      <c r="S1442" s="69"/>
      <c r="T1442" s="69"/>
      <c r="U1442" s="69"/>
      <c r="V1442" s="69"/>
      <c r="W1442" s="69"/>
    </row>
    <row r="1443" spans="2:23">
      <c r="B1443" s="67">
        <v>1441</v>
      </c>
      <c r="C1443" s="67"/>
      <c r="D1443" s="67" t="s">
        <v>1615</v>
      </c>
      <c r="E1443" s="67"/>
      <c r="F1443" s="70"/>
      <c r="G1443" s="67"/>
      <c r="H1443" s="70"/>
      <c r="I1443" s="69"/>
      <c r="J1443" s="69"/>
      <c r="K1443" s="69"/>
      <c r="L1443" s="69"/>
      <c r="M1443" s="69"/>
      <c r="N1443" s="69"/>
      <c r="O1443" s="69"/>
      <c r="P1443" s="69"/>
      <c r="Q1443" s="69"/>
      <c r="R1443" s="69"/>
      <c r="S1443" s="69"/>
      <c r="T1443" s="69"/>
      <c r="U1443" s="69"/>
      <c r="V1443" s="69"/>
      <c r="W1443" s="69"/>
    </row>
    <row r="1444" spans="2:23">
      <c r="B1444" s="67">
        <v>1442</v>
      </c>
      <c r="C1444" s="67"/>
      <c r="D1444" s="67" t="s">
        <v>1615</v>
      </c>
      <c r="E1444" s="67"/>
      <c r="F1444" s="70"/>
      <c r="G1444" s="67"/>
      <c r="H1444" s="70"/>
      <c r="I1444" s="69"/>
      <c r="J1444" s="69"/>
      <c r="K1444" s="69"/>
      <c r="L1444" s="69"/>
      <c r="M1444" s="69"/>
      <c r="N1444" s="69"/>
      <c r="O1444" s="69"/>
      <c r="P1444" s="69"/>
      <c r="Q1444" s="69"/>
      <c r="R1444" s="69"/>
      <c r="S1444" s="69"/>
      <c r="T1444" s="69"/>
      <c r="U1444" s="69"/>
      <c r="V1444" s="69"/>
      <c r="W1444" s="69"/>
    </row>
    <row r="1445" spans="2:23">
      <c r="B1445" s="67">
        <v>1443</v>
      </c>
      <c r="C1445" s="67"/>
      <c r="D1445" s="67" t="s">
        <v>1615</v>
      </c>
      <c r="E1445" s="67"/>
      <c r="F1445" s="70"/>
      <c r="G1445" s="67"/>
      <c r="H1445" s="70"/>
      <c r="I1445" s="69"/>
      <c r="J1445" s="69"/>
      <c r="K1445" s="69"/>
      <c r="L1445" s="69"/>
      <c r="M1445" s="69"/>
      <c r="N1445" s="69"/>
      <c r="O1445" s="69"/>
      <c r="P1445" s="69"/>
      <c r="Q1445" s="69"/>
      <c r="R1445" s="69"/>
      <c r="S1445" s="69"/>
      <c r="T1445" s="69"/>
      <c r="U1445" s="69"/>
      <c r="V1445" s="69"/>
      <c r="W1445" s="69"/>
    </row>
    <row r="1446" spans="2:23">
      <c r="B1446" s="67">
        <v>1444</v>
      </c>
      <c r="C1446" s="67"/>
      <c r="D1446" s="67" t="s">
        <v>1615</v>
      </c>
      <c r="E1446" s="67"/>
      <c r="F1446" s="70"/>
      <c r="G1446" s="67"/>
      <c r="H1446" s="70"/>
      <c r="I1446" s="69"/>
      <c r="J1446" s="69"/>
      <c r="K1446" s="69"/>
      <c r="L1446" s="69"/>
      <c r="M1446" s="69"/>
      <c r="N1446" s="69"/>
      <c r="O1446" s="69"/>
      <c r="P1446" s="69"/>
      <c r="Q1446" s="69"/>
      <c r="R1446" s="69"/>
      <c r="S1446" s="69"/>
      <c r="T1446" s="69"/>
      <c r="U1446" s="69"/>
      <c r="V1446" s="69"/>
      <c r="W1446" s="69"/>
    </row>
    <row r="1447" spans="2:23">
      <c r="B1447" s="67">
        <v>1445</v>
      </c>
      <c r="C1447" s="67"/>
      <c r="D1447" s="67" t="s">
        <v>1615</v>
      </c>
      <c r="E1447" s="67"/>
      <c r="F1447" s="70"/>
      <c r="G1447" s="67"/>
      <c r="H1447" s="70"/>
      <c r="I1447" s="69"/>
      <c r="J1447" s="69"/>
      <c r="K1447" s="69"/>
      <c r="L1447" s="69"/>
      <c r="M1447" s="69"/>
      <c r="N1447" s="69"/>
      <c r="O1447" s="69"/>
      <c r="P1447" s="69"/>
      <c r="Q1447" s="69"/>
      <c r="R1447" s="69"/>
      <c r="S1447" s="69"/>
      <c r="T1447" s="69"/>
      <c r="U1447" s="69"/>
      <c r="V1447" s="69"/>
      <c r="W1447" s="69"/>
    </row>
    <row r="1448" spans="2:23">
      <c r="B1448" s="67">
        <v>1446</v>
      </c>
      <c r="C1448" s="67"/>
      <c r="D1448" s="67" t="s">
        <v>1615</v>
      </c>
      <c r="E1448" s="67"/>
      <c r="F1448" s="70"/>
      <c r="G1448" s="67"/>
      <c r="H1448" s="70"/>
      <c r="I1448" s="69"/>
      <c r="J1448" s="69"/>
      <c r="K1448" s="69"/>
      <c r="L1448" s="69"/>
      <c r="M1448" s="69"/>
      <c r="N1448" s="69"/>
      <c r="O1448" s="69"/>
      <c r="P1448" s="69"/>
      <c r="Q1448" s="69"/>
      <c r="R1448" s="69"/>
      <c r="S1448" s="69"/>
      <c r="T1448" s="69"/>
      <c r="U1448" s="69"/>
      <c r="V1448" s="69"/>
      <c r="W1448" s="69"/>
    </row>
    <row r="1449" spans="2:23">
      <c r="B1449" s="67">
        <v>1447</v>
      </c>
      <c r="C1449" s="67"/>
      <c r="D1449" s="67" t="s">
        <v>1615</v>
      </c>
      <c r="E1449" s="67"/>
      <c r="F1449" s="70"/>
      <c r="G1449" s="67"/>
      <c r="H1449" s="70"/>
      <c r="I1449" s="69"/>
      <c r="J1449" s="69"/>
      <c r="K1449" s="69"/>
      <c r="L1449" s="69"/>
      <c r="M1449" s="69"/>
      <c r="N1449" s="69"/>
      <c r="O1449" s="69"/>
      <c r="P1449" s="69"/>
      <c r="Q1449" s="69"/>
      <c r="R1449" s="69"/>
      <c r="S1449" s="69"/>
      <c r="T1449" s="69"/>
      <c r="U1449" s="69"/>
      <c r="V1449" s="69"/>
      <c r="W1449" s="69"/>
    </row>
    <row r="1450" spans="2:23">
      <c r="B1450" s="67">
        <v>1448</v>
      </c>
      <c r="C1450" s="67"/>
      <c r="D1450" s="67" t="s">
        <v>1615</v>
      </c>
      <c r="E1450" s="67"/>
      <c r="F1450" s="70"/>
      <c r="G1450" s="67"/>
      <c r="H1450" s="70"/>
      <c r="I1450" s="69"/>
      <c r="J1450" s="69"/>
      <c r="K1450" s="69"/>
      <c r="L1450" s="69"/>
      <c r="M1450" s="69"/>
      <c r="N1450" s="69"/>
      <c r="O1450" s="69"/>
      <c r="P1450" s="69"/>
      <c r="Q1450" s="69"/>
      <c r="R1450" s="69"/>
      <c r="S1450" s="69"/>
      <c r="T1450" s="69"/>
      <c r="U1450" s="69"/>
      <c r="V1450" s="69"/>
      <c r="W1450" s="69"/>
    </row>
    <row r="1451" spans="2:23">
      <c r="B1451" s="67">
        <v>1449</v>
      </c>
      <c r="C1451" s="67"/>
      <c r="D1451" s="67" t="s">
        <v>1615</v>
      </c>
      <c r="E1451" s="67"/>
      <c r="F1451" s="70"/>
      <c r="G1451" s="67"/>
      <c r="H1451" s="70"/>
      <c r="I1451" s="69"/>
      <c r="J1451" s="69"/>
      <c r="K1451" s="69"/>
      <c r="L1451" s="69"/>
      <c r="M1451" s="69"/>
      <c r="N1451" s="69"/>
      <c r="O1451" s="69"/>
      <c r="P1451" s="69"/>
      <c r="Q1451" s="69"/>
      <c r="R1451" s="69"/>
      <c r="S1451" s="69"/>
      <c r="T1451" s="69"/>
      <c r="U1451" s="69"/>
      <c r="V1451" s="69"/>
      <c r="W1451" s="69"/>
    </row>
    <row r="1452" spans="2:23">
      <c r="B1452" s="67">
        <v>1450</v>
      </c>
      <c r="C1452" s="67"/>
      <c r="D1452" s="67" t="s">
        <v>1615</v>
      </c>
      <c r="E1452" s="67"/>
      <c r="F1452" s="70"/>
      <c r="G1452" s="67"/>
      <c r="H1452" s="70"/>
      <c r="I1452" s="69"/>
      <c r="J1452" s="69"/>
      <c r="K1452" s="69"/>
      <c r="L1452" s="69"/>
      <c r="M1452" s="69"/>
      <c r="N1452" s="69"/>
      <c r="O1452" s="69"/>
      <c r="P1452" s="69"/>
      <c r="Q1452" s="69"/>
      <c r="R1452" s="69"/>
      <c r="S1452" s="69"/>
      <c r="T1452" s="69"/>
      <c r="U1452" s="69"/>
      <c r="V1452" s="69"/>
      <c r="W1452" s="69"/>
    </row>
    <row r="1453" spans="2:23">
      <c r="B1453" s="67">
        <v>1451</v>
      </c>
      <c r="C1453" s="67"/>
      <c r="D1453" s="67" t="s">
        <v>1615</v>
      </c>
      <c r="E1453" s="67"/>
      <c r="F1453" s="70"/>
      <c r="G1453" s="67"/>
      <c r="H1453" s="70"/>
      <c r="I1453" s="69"/>
      <c r="J1453" s="69"/>
      <c r="K1453" s="69"/>
      <c r="L1453" s="69"/>
      <c r="M1453" s="69"/>
      <c r="N1453" s="69"/>
      <c r="O1453" s="69"/>
      <c r="P1453" s="69"/>
      <c r="Q1453" s="69"/>
      <c r="R1453" s="69"/>
      <c r="S1453" s="69"/>
      <c r="T1453" s="69"/>
      <c r="U1453" s="69"/>
      <c r="V1453" s="69"/>
      <c r="W1453" s="69"/>
    </row>
    <row r="1454" spans="2:23">
      <c r="B1454" s="67">
        <v>1452</v>
      </c>
      <c r="C1454" s="67"/>
      <c r="D1454" s="67" t="s">
        <v>1615</v>
      </c>
      <c r="E1454" s="67"/>
      <c r="F1454" s="70"/>
      <c r="G1454" s="67"/>
      <c r="H1454" s="70"/>
      <c r="I1454" s="69"/>
      <c r="J1454" s="69"/>
      <c r="K1454" s="69"/>
      <c r="L1454" s="69"/>
      <c r="M1454" s="69"/>
      <c r="N1454" s="69"/>
      <c r="O1454" s="69"/>
      <c r="P1454" s="69"/>
      <c r="Q1454" s="69"/>
      <c r="R1454" s="69"/>
      <c r="S1454" s="69"/>
      <c r="T1454" s="69"/>
      <c r="U1454" s="69"/>
      <c r="V1454" s="69"/>
      <c r="W1454" s="69"/>
    </row>
    <row r="1455" spans="2:23">
      <c r="B1455" s="67">
        <v>1453</v>
      </c>
      <c r="C1455" s="67"/>
      <c r="D1455" s="67" t="s">
        <v>1615</v>
      </c>
      <c r="E1455" s="67"/>
      <c r="F1455" s="70"/>
      <c r="G1455" s="67"/>
      <c r="H1455" s="70"/>
      <c r="I1455" s="69"/>
      <c r="J1455" s="69"/>
      <c r="K1455" s="69"/>
      <c r="L1455" s="69"/>
      <c r="M1455" s="69"/>
      <c r="N1455" s="69"/>
      <c r="O1455" s="69"/>
      <c r="P1455" s="69"/>
      <c r="Q1455" s="69"/>
      <c r="R1455" s="69"/>
      <c r="S1455" s="69"/>
      <c r="T1455" s="69"/>
      <c r="U1455" s="69"/>
      <c r="V1455" s="69"/>
      <c r="W1455" s="69"/>
    </row>
    <row r="1456" spans="2:23">
      <c r="B1456" s="67">
        <v>1454</v>
      </c>
      <c r="C1456" s="67"/>
      <c r="D1456" s="67" t="s">
        <v>1615</v>
      </c>
      <c r="E1456" s="67"/>
      <c r="F1456" s="70"/>
      <c r="G1456" s="67"/>
      <c r="H1456" s="70"/>
      <c r="I1456" s="69"/>
      <c r="J1456" s="69"/>
      <c r="K1456" s="69"/>
      <c r="L1456" s="69"/>
      <c r="M1456" s="69"/>
      <c r="N1456" s="69"/>
      <c r="O1456" s="69"/>
      <c r="P1456" s="69"/>
      <c r="Q1456" s="69"/>
      <c r="R1456" s="69"/>
      <c r="S1456" s="69"/>
      <c r="T1456" s="69"/>
      <c r="U1456" s="69"/>
      <c r="V1456" s="69"/>
      <c r="W1456" s="69"/>
    </row>
    <row r="1457" spans="2:23">
      <c r="B1457" s="67">
        <v>1455</v>
      </c>
      <c r="C1457" s="67"/>
      <c r="D1457" s="67" t="s">
        <v>1615</v>
      </c>
      <c r="E1457" s="67"/>
      <c r="F1457" s="70"/>
      <c r="G1457" s="67"/>
      <c r="H1457" s="70"/>
      <c r="I1457" s="69"/>
      <c r="J1457" s="69"/>
      <c r="K1457" s="69"/>
      <c r="L1457" s="69"/>
      <c r="M1457" s="69"/>
      <c r="N1457" s="69"/>
      <c r="O1457" s="69"/>
      <c r="P1457" s="69"/>
      <c r="Q1457" s="69"/>
      <c r="R1457" s="69"/>
      <c r="S1457" s="69"/>
      <c r="T1457" s="69"/>
      <c r="U1457" s="69"/>
      <c r="V1457" s="69"/>
      <c r="W1457" s="69"/>
    </row>
    <row r="1458" spans="2:23">
      <c r="B1458" s="67">
        <v>1456</v>
      </c>
      <c r="C1458" s="67"/>
      <c r="D1458" s="67" t="s">
        <v>1615</v>
      </c>
      <c r="E1458" s="67"/>
      <c r="F1458" s="70"/>
      <c r="G1458" s="67"/>
      <c r="H1458" s="70"/>
      <c r="I1458" s="69"/>
      <c r="J1458" s="69"/>
      <c r="K1458" s="69"/>
      <c r="L1458" s="69"/>
      <c r="M1458" s="69"/>
      <c r="N1458" s="69"/>
      <c r="O1458" s="69"/>
      <c r="P1458" s="69"/>
      <c r="Q1458" s="69"/>
      <c r="R1458" s="69"/>
      <c r="S1458" s="69"/>
      <c r="T1458" s="69"/>
      <c r="U1458" s="69"/>
      <c r="V1458" s="69"/>
      <c r="W1458" s="69"/>
    </row>
    <row r="1459" spans="2:23">
      <c r="B1459" s="67">
        <v>1457</v>
      </c>
      <c r="C1459" s="67"/>
      <c r="D1459" s="67" t="s">
        <v>1615</v>
      </c>
      <c r="E1459" s="67"/>
      <c r="F1459" s="70"/>
      <c r="G1459" s="67"/>
      <c r="H1459" s="70"/>
      <c r="I1459" s="69"/>
      <c r="J1459" s="69"/>
      <c r="K1459" s="69"/>
      <c r="L1459" s="69"/>
      <c r="M1459" s="69"/>
      <c r="N1459" s="69"/>
      <c r="O1459" s="69"/>
      <c r="P1459" s="69"/>
      <c r="Q1459" s="69"/>
      <c r="R1459" s="69"/>
      <c r="S1459" s="69"/>
      <c r="T1459" s="69"/>
      <c r="U1459" s="69"/>
      <c r="V1459" s="69"/>
      <c r="W1459" s="69"/>
    </row>
    <row r="1460" spans="2:23">
      <c r="B1460" s="67">
        <v>1458</v>
      </c>
      <c r="C1460" s="67"/>
      <c r="D1460" s="67" t="s">
        <v>1615</v>
      </c>
      <c r="E1460" s="67"/>
      <c r="F1460" s="70"/>
      <c r="G1460" s="67"/>
      <c r="H1460" s="70"/>
      <c r="I1460" s="69"/>
      <c r="J1460" s="69"/>
      <c r="K1460" s="69"/>
      <c r="L1460" s="69"/>
      <c r="M1460" s="69"/>
      <c r="N1460" s="69"/>
      <c r="O1460" s="69"/>
      <c r="P1460" s="69"/>
      <c r="Q1460" s="69"/>
      <c r="R1460" s="69"/>
      <c r="S1460" s="69"/>
      <c r="T1460" s="69"/>
      <c r="U1460" s="69"/>
      <c r="V1460" s="69"/>
      <c r="W1460" s="69"/>
    </row>
    <row r="1461" spans="2:23">
      <c r="B1461" s="67">
        <v>1459</v>
      </c>
      <c r="C1461" s="67"/>
      <c r="D1461" s="67" t="s">
        <v>1615</v>
      </c>
      <c r="E1461" s="67"/>
      <c r="F1461" s="70"/>
      <c r="G1461" s="67"/>
      <c r="H1461" s="70"/>
      <c r="I1461" s="69"/>
      <c r="J1461" s="69"/>
      <c r="K1461" s="69"/>
      <c r="L1461" s="69"/>
      <c r="M1461" s="69"/>
      <c r="N1461" s="69"/>
      <c r="O1461" s="69"/>
      <c r="P1461" s="69"/>
      <c r="Q1461" s="69"/>
      <c r="R1461" s="69"/>
      <c r="S1461" s="69"/>
      <c r="T1461" s="69"/>
      <c r="U1461" s="69"/>
      <c r="V1461" s="69"/>
      <c r="W1461" s="69"/>
    </row>
    <row r="1462" spans="2:23">
      <c r="B1462" s="67">
        <v>1460</v>
      </c>
      <c r="C1462" s="67"/>
      <c r="D1462" s="67" t="s">
        <v>1615</v>
      </c>
      <c r="E1462" s="67"/>
      <c r="F1462" s="70"/>
      <c r="G1462" s="67"/>
      <c r="H1462" s="70"/>
      <c r="I1462" s="69"/>
      <c r="J1462" s="69"/>
      <c r="K1462" s="69"/>
      <c r="L1462" s="69"/>
      <c r="M1462" s="69"/>
      <c r="N1462" s="69"/>
      <c r="O1462" s="69"/>
      <c r="P1462" s="69"/>
      <c r="Q1462" s="69"/>
      <c r="R1462" s="69"/>
      <c r="S1462" s="69"/>
      <c r="T1462" s="69"/>
      <c r="U1462" s="69"/>
      <c r="V1462" s="69"/>
      <c r="W1462" s="69"/>
    </row>
    <row r="1463" spans="2:23">
      <c r="B1463" s="67">
        <v>1461</v>
      </c>
      <c r="C1463" s="67"/>
      <c r="D1463" s="67" t="s">
        <v>1615</v>
      </c>
      <c r="E1463" s="67"/>
      <c r="F1463" s="70"/>
      <c r="G1463" s="67"/>
      <c r="H1463" s="70"/>
      <c r="I1463" s="69"/>
      <c r="J1463" s="69"/>
      <c r="K1463" s="69"/>
      <c r="L1463" s="69"/>
      <c r="M1463" s="69"/>
      <c r="N1463" s="69"/>
      <c r="O1463" s="69"/>
      <c r="P1463" s="69"/>
      <c r="Q1463" s="69"/>
      <c r="R1463" s="69"/>
      <c r="S1463" s="69"/>
      <c r="T1463" s="69"/>
      <c r="U1463" s="69"/>
      <c r="V1463" s="69"/>
      <c r="W1463" s="69"/>
    </row>
    <row r="1464" spans="2:23">
      <c r="B1464" s="67">
        <v>1462</v>
      </c>
      <c r="C1464" s="67"/>
      <c r="D1464" s="67" t="s">
        <v>1615</v>
      </c>
      <c r="E1464" s="67"/>
      <c r="F1464" s="70"/>
      <c r="G1464" s="67"/>
      <c r="H1464" s="70"/>
      <c r="I1464" s="69"/>
      <c r="J1464" s="69"/>
      <c r="K1464" s="69"/>
      <c r="L1464" s="69"/>
      <c r="M1464" s="69"/>
      <c r="N1464" s="69"/>
      <c r="O1464" s="69"/>
      <c r="P1464" s="69"/>
      <c r="Q1464" s="69"/>
      <c r="R1464" s="69"/>
      <c r="S1464" s="69"/>
      <c r="T1464" s="69"/>
      <c r="U1464" s="69"/>
      <c r="V1464" s="69"/>
      <c r="W1464" s="69"/>
    </row>
    <row r="1465" spans="2:23">
      <c r="B1465" s="67">
        <v>1463</v>
      </c>
      <c r="C1465" s="67"/>
      <c r="D1465" s="67" t="s">
        <v>1615</v>
      </c>
      <c r="E1465" s="67"/>
      <c r="F1465" s="70"/>
      <c r="G1465" s="67"/>
      <c r="H1465" s="70"/>
      <c r="I1465" s="69"/>
      <c r="J1465" s="69"/>
      <c r="K1465" s="69"/>
      <c r="L1465" s="69"/>
      <c r="M1465" s="69"/>
      <c r="N1465" s="69"/>
      <c r="O1465" s="69"/>
      <c r="P1465" s="69"/>
      <c r="Q1465" s="69"/>
      <c r="R1465" s="69"/>
      <c r="S1465" s="69"/>
      <c r="T1465" s="69"/>
      <c r="U1465" s="69"/>
      <c r="V1465" s="69"/>
      <c r="W1465" s="69"/>
    </row>
    <row r="1466" spans="2:23">
      <c r="B1466" s="67">
        <v>1464</v>
      </c>
      <c r="C1466" s="67"/>
      <c r="D1466" s="67" t="s">
        <v>1615</v>
      </c>
      <c r="E1466" s="67"/>
      <c r="F1466" s="70"/>
      <c r="G1466" s="67"/>
      <c r="H1466" s="70"/>
      <c r="I1466" s="69"/>
      <c r="J1466" s="69"/>
      <c r="K1466" s="69"/>
      <c r="L1466" s="69"/>
      <c r="M1466" s="69"/>
      <c r="N1466" s="69"/>
      <c r="O1466" s="69"/>
      <c r="P1466" s="69"/>
      <c r="Q1466" s="69"/>
      <c r="R1466" s="69"/>
      <c r="S1466" s="69"/>
      <c r="T1466" s="69"/>
      <c r="U1466" s="69"/>
      <c r="V1466" s="69"/>
      <c r="W1466" s="69"/>
    </row>
    <row r="1467" spans="2:23">
      <c r="B1467" s="67">
        <v>1465</v>
      </c>
      <c r="C1467" s="67"/>
      <c r="D1467" s="67" t="s">
        <v>1615</v>
      </c>
      <c r="E1467" s="67"/>
      <c r="F1467" s="70"/>
      <c r="G1467" s="67"/>
      <c r="H1467" s="70"/>
      <c r="I1467" s="69"/>
      <c r="J1467" s="69"/>
      <c r="K1467" s="69"/>
      <c r="L1467" s="69"/>
      <c r="M1467" s="69"/>
      <c r="N1467" s="69"/>
      <c r="O1467" s="69"/>
      <c r="P1467" s="69"/>
      <c r="Q1467" s="69"/>
      <c r="R1467" s="69"/>
      <c r="S1467" s="69"/>
      <c r="T1467" s="69"/>
      <c r="U1467" s="69"/>
      <c r="V1467" s="69"/>
      <c r="W1467" s="69"/>
    </row>
    <row r="1468" spans="2:23">
      <c r="B1468" s="67">
        <v>1466</v>
      </c>
      <c r="C1468" s="67"/>
      <c r="D1468" s="67" t="s">
        <v>1615</v>
      </c>
      <c r="E1468" s="67"/>
      <c r="F1468" s="70"/>
      <c r="G1468" s="67"/>
      <c r="H1468" s="70"/>
      <c r="I1468" s="69"/>
      <c r="J1468" s="69"/>
      <c r="K1468" s="69"/>
      <c r="L1468" s="69"/>
      <c r="M1468" s="69"/>
      <c r="N1468" s="69"/>
      <c r="O1468" s="69"/>
      <c r="P1468" s="69"/>
      <c r="Q1468" s="69"/>
      <c r="R1468" s="69"/>
      <c r="S1468" s="69"/>
      <c r="T1468" s="69"/>
      <c r="U1468" s="69"/>
      <c r="V1468" s="69"/>
      <c r="W1468" s="69"/>
    </row>
    <row r="1469" spans="2:23">
      <c r="B1469" s="67">
        <v>1467</v>
      </c>
      <c r="C1469" s="67"/>
      <c r="D1469" s="67" t="s">
        <v>1615</v>
      </c>
      <c r="E1469" s="67"/>
      <c r="F1469" s="70"/>
      <c r="G1469" s="67"/>
      <c r="H1469" s="70"/>
      <c r="I1469" s="69"/>
      <c r="J1469" s="69"/>
      <c r="K1469" s="69"/>
      <c r="L1469" s="69"/>
      <c r="M1469" s="69"/>
      <c r="N1469" s="69"/>
      <c r="O1469" s="69"/>
      <c r="P1469" s="69"/>
      <c r="Q1469" s="69"/>
      <c r="R1469" s="69"/>
      <c r="S1469" s="69"/>
      <c r="T1469" s="69"/>
      <c r="U1469" s="69"/>
      <c r="V1469" s="69"/>
      <c r="W1469" s="69"/>
    </row>
    <row r="1470" spans="2:23">
      <c r="B1470" s="67">
        <v>1468</v>
      </c>
      <c r="C1470" s="67"/>
      <c r="D1470" s="67" t="s">
        <v>1615</v>
      </c>
      <c r="E1470" s="67"/>
      <c r="F1470" s="70"/>
      <c r="G1470" s="67"/>
      <c r="H1470" s="70"/>
      <c r="I1470" s="69"/>
      <c r="J1470" s="69"/>
      <c r="K1470" s="69"/>
      <c r="L1470" s="69"/>
      <c r="M1470" s="69"/>
      <c r="N1470" s="69"/>
      <c r="O1470" s="69"/>
      <c r="P1470" s="69"/>
      <c r="Q1470" s="69"/>
      <c r="R1470" s="69"/>
      <c r="S1470" s="69"/>
      <c r="T1470" s="69"/>
      <c r="U1470" s="69"/>
      <c r="V1470" s="69"/>
      <c r="W1470" s="69"/>
    </row>
    <row r="1471" spans="2:23">
      <c r="B1471" s="67">
        <v>1469</v>
      </c>
      <c r="C1471" s="67"/>
      <c r="D1471" s="67" t="s">
        <v>1615</v>
      </c>
      <c r="E1471" s="67"/>
      <c r="F1471" s="70"/>
      <c r="G1471" s="67"/>
      <c r="H1471" s="70"/>
      <c r="I1471" s="69"/>
      <c r="J1471" s="69"/>
      <c r="K1471" s="69"/>
      <c r="L1471" s="69"/>
      <c r="M1471" s="69"/>
      <c r="N1471" s="69"/>
      <c r="O1471" s="69"/>
      <c r="P1471" s="69"/>
      <c r="Q1471" s="69"/>
      <c r="R1471" s="69"/>
      <c r="S1471" s="69"/>
      <c r="T1471" s="69"/>
      <c r="U1471" s="69"/>
      <c r="V1471" s="69"/>
      <c r="W1471" s="69"/>
    </row>
    <row r="1472" spans="2:23">
      <c r="B1472" s="67">
        <v>1470</v>
      </c>
      <c r="C1472" s="67"/>
      <c r="D1472" s="67" t="s">
        <v>1615</v>
      </c>
      <c r="E1472" s="67"/>
      <c r="F1472" s="70"/>
      <c r="G1472" s="67"/>
      <c r="H1472" s="70"/>
      <c r="I1472" s="69"/>
      <c r="J1472" s="69"/>
      <c r="K1472" s="69"/>
      <c r="L1472" s="69"/>
      <c r="M1472" s="69"/>
      <c r="N1472" s="69"/>
      <c r="O1472" s="69"/>
      <c r="P1472" s="69"/>
      <c r="Q1472" s="69"/>
      <c r="R1472" s="69"/>
      <c r="S1472" s="69"/>
      <c r="T1472" s="69"/>
      <c r="U1472" s="69"/>
      <c r="V1472" s="69"/>
      <c r="W1472" s="69"/>
    </row>
    <row r="1473" spans="2:23">
      <c r="B1473" s="67">
        <v>1471</v>
      </c>
      <c r="C1473" s="67"/>
      <c r="D1473" s="67" t="s">
        <v>1615</v>
      </c>
      <c r="E1473" s="67"/>
      <c r="F1473" s="70"/>
      <c r="G1473" s="67"/>
      <c r="H1473" s="70"/>
      <c r="I1473" s="69"/>
      <c r="J1473" s="69"/>
      <c r="K1473" s="69"/>
      <c r="L1473" s="69"/>
      <c r="M1473" s="69"/>
      <c r="N1473" s="69"/>
      <c r="O1473" s="69"/>
      <c r="P1473" s="69"/>
      <c r="Q1473" s="69"/>
      <c r="R1473" s="69"/>
      <c r="S1473" s="69"/>
      <c r="T1473" s="69"/>
      <c r="U1473" s="69"/>
      <c r="V1473" s="69"/>
      <c r="W1473" s="69"/>
    </row>
    <row r="1474" spans="2:23">
      <c r="B1474" s="67">
        <v>1472</v>
      </c>
      <c r="C1474" s="67"/>
      <c r="D1474" s="67" t="s">
        <v>1615</v>
      </c>
      <c r="E1474" s="67"/>
      <c r="F1474" s="70"/>
      <c r="G1474" s="67"/>
      <c r="H1474" s="70"/>
      <c r="I1474" s="69"/>
      <c r="J1474" s="69"/>
      <c r="K1474" s="69"/>
      <c r="L1474" s="69"/>
      <c r="M1474" s="69"/>
      <c r="N1474" s="69"/>
      <c r="O1474" s="69"/>
      <c r="P1474" s="69"/>
      <c r="Q1474" s="69"/>
      <c r="R1474" s="69"/>
      <c r="S1474" s="69"/>
      <c r="T1474" s="69"/>
      <c r="U1474" s="69"/>
      <c r="V1474" s="69"/>
      <c r="W1474" s="69"/>
    </row>
    <row r="1475" spans="2:23">
      <c r="B1475" s="67">
        <v>1473</v>
      </c>
      <c r="C1475" s="67"/>
      <c r="D1475" s="67" t="s">
        <v>1615</v>
      </c>
      <c r="E1475" s="67"/>
      <c r="F1475" s="70"/>
      <c r="G1475" s="67"/>
      <c r="H1475" s="70"/>
      <c r="I1475" s="69"/>
      <c r="J1475" s="69"/>
      <c r="K1475" s="69"/>
      <c r="L1475" s="69"/>
      <c r="M1475" s="69"/>
      <c r="N1475" s="69"/>
      <c r="O1475" s="69"/>
      <c r="P1475" s="69"/>
      <c r="Q1475" s="69"/>
      <c r="R1475" s="69"/>
      <c r="S1475" s="69"/>
      <c r="T1475" s="69"/>
      <c r="U1475" s="69"/>
      <c r="V1475" s="69"/>
      <c r="W1475" s="69"/>
    </row>
    <row r="1476" spans="2:23">
      <c r="B1476" s="67">
        <v>1474</v>
      </c>
      <c r="C1476" s="67"/>
      <c r="D1476" s="67" t="s">
        <v>1615</v>
      </c>
      <c r="E1476" s="67"/>
      <c r="F1476" s="70"/>
      <c r="G1476" s="67"/>
      <c r="H1476" s="70"/>
      <c r="I1476" s="69"/>
      <c r="J1476" s="69"/>
      <c r="K1476" s="69"/>
      <c r="L1476" s="69"/>
      <c r="M1476" s="69"/>
      <c r="N1476" s="69"/>
      <c r="O1476" s="69"/>
      <c r="P1476" s="69"/>
      <c r="Q1476" s="69"/>
      <c r="R1476" s="69"/>
      <c r="S1476" s="69"/>
      <c r="T1476" s="69"/>
      <c r="U1476" s="69"/>
      <c r="V1476" s="69"/>
      <c r="W1476" s="69"/>
    </row>
    <row r="1477" spans="2:23">
      <c r="B1477" s="67">
        <v>1475</v>
      </c>
      <c r="C1477" s="67"/>
      <c r="D1477" s="67" t="s">
        <v>1615</v>
      </c>
      <c r="E1477" s="67"/>
      <c r="F1477" s="70"/>
      <c r="G1477" s="67"/>
      <c r="H1477" s="70"/>
      <c r="I1477" s="69"/>
      <c r="J1477" s="69"/>
      <c r="K1477" s="69"/>
      <c r="L1477" s="69"/>
      <c r="M1477" s="69"/>
      <c r="N1477" s="69"/>
      <c r="O1477" s="69"/>
      <c r="P1477" s="69"/>
      <c r="Q1477" s="69"/>
      <c r="R1477" s="69"/>
      <c r="S1477" s="69"/>
      <c r="T1477" s="69"/>
      <c r="U1477" s="69"/>
      <c r="V1477" s="69"/>
      <c r="W1477" s="69"/>
    </row>
    <row r="1478" spans="2:23">
      <c r="B1478" s="67">
        <v>1476</v>
      </c>
      <c r="C1478" s="67"/>
      <c r="D1478" s="67" t="s">
        <v>1615</v>
      </c>
      <c r="E1478" s="67"/>
      <c r="F1478" s="70"/>
      <c r="G1478" s="67"/>
      <c r="H1478" s="70"/>
      <c r="I1478" s="69"/>
      <c r="J1478" s="69"/>
      <c r="K1478" s="69"/>
      <c r="L1478" s="69"/>
      <c r="M1478" s="69"/>
      <c r="N1478" s="69"/>
      <c r="O1478" s="69"/>
      <c r="P1478" s="69"/>
      <c r="Q1478" s="69"/>
      <c r="R1478" s="69"/>
      <c r="S1478" s="69"/>
      <c r="T1478" s="69"/>
      <c r="U1478" s="69"/>
      <c r="V1478" s="69"/>
      <c r="W1478" s="69"/>
    </row>
    <row r="1479" spans="2:23">
      <c r="B1479" s="67">
        <v>1477</v>
      </c>
      <c r="C1479" s="67"/>
      <c r="D1479" s="67" t="s">
        <v>1615</v>
      </c>
      <c r="E1479" s="67"/>
      <c r="F1479" s="70"/>
      <c r="G1479" s="67"/>
      <c r="H1479" s="70"/>
      <c r="I1479" s="69"/>
      <c r="J1479" s="69"/>
      <c r="K1479" s="69"/>
      <c r="L1479" s="69"/>
      <c r="M1479" s="69"/>
      <c r="N1479" s="69"/>
      <c r="O1479" s="69"/>
      <c r="P1479" s="69"/>
      <c r="Q1479" s="69"/>
      <c r="R1479" s="69"/>
      <c r="S1479" s="69"/>
      <c r="T1479" s="69"/>
      <c r="U1479" s="69"/>
      <c r="V1479" s="69"/>
      <c r="W1479" s="69"/>
    </row>
    <row r="1480" spans="2:23">
      <c r="B1480" s="67">
        <v>1478</v>
      </c>
      <c r="C1480" s="67"/>
      <c r="D1480" s="67" t="s">
        <v>1615</v>
      </c>
      <c r="E1480" s="67"/>
      <c r="F1480" s="70"/>
      <c r="G1480" s="67"/>
      <c r="H1480" s="70"/>
      <c r="I1480" s="69"/>
      <c r="J1480" s="69"/>
      <c r="K1480" s="69"/>
      <c r="L1480" s="69"/>
      <c r="M1480" s="69"/>
      <c r="N1480" s="69"/>
      <c r="O1480" s="69"/>
      <c r="P1480" s="69"/>
      <c r="Q1480" s="69"/>
      <c r="R1480" s="69"/>
      <c r="S1480" s="69"/>
      <c r="T1480" s="69"/>
      <c r="U1480" s="69"/>
      <c r="V1480" s="69"/>
      <c r="W1480" s="69"/>
    </row>
    <row r="1481" spans="2:23">
      <c r="B1481" s="67">
        <v>1479</v>
      </c>
      <c r="C1481" s="67"/>
      <c r="D1481" s="67" t="s">
        <v>1615</v>
      </c>
      <c r="E1481" s="67"/>
      <c r="F1481" s="70"/>
      <c r="G1481" s="67"/>
      <c r="H1481" s="70"/>
      <c r="I1481" s="69"/>
      <c r="J1481" s="69"/>
      <c r="K1481" s="69"/>
      <c r="L1481" s="69"/>
      <c r="M1481" s="69"/>
      <c r="N1481" s="69"/>
      <c r="O1481" s="69"/>
      <c r="P1481" s="69"/>
      <c r="Q1481" s="69"/>
      <c r="R1481" s="69"/>
      <c r="S1481" s="69"/>
      <c r="T1481" s="69"/>
      <c r="U1481" s="69"/>
      <c r="V1481" s="69"/>
      <c r="W1481" s="69"/>
    </row>
    <row r="1482" spans="2:23">
      <c r="B1482" s="67">
        <v>1480</v>
      </c>
      <c r="C1482" s="67"/>
      <c r="D1482" s="67" t="s">
        <v>1615</v>
      </c>
      <c r="E1482" s="67"/>
      <c r="F1482" s="70"/>
      <c r="G1482" s="67"/>
      <c r="H1482" s="70"/>
      <c r="I1482" s="69"/>
      <c r="J1482" s="69"/>
      <c r="K1482" s="69"/>
      <c r="L1482" s="69"/>
      <c r="M1482" s="69"/>
      <c r="N1482" s="69"/>
      <c r="O1482" s="69"/>
      <c r="P1482" s="69"/>
      <c r="Q1482" s="69"/>
      <c r="R1482" s="69"/>
      <c r="S1482" s="69"/>
      <c r="T1482" s="69"/>
      <c r="U1482" s="69"/>
      <c r="V1482" s="69"/>
      <c r="W1482" s="69"/>
    </row>
    <row r="1483" spans="2:23">
      <c r="B1483" s="67">
        <v>1481</v>
      </c>
      <c r="C1483" s="67"/>
      <c r="D1483" s="67" t="s">
        <v>1615</v>
      </c>
      <c r="E1483" s="67"/>
      <c r="F1483" s="70"/>
      <c r="G1483" s="67"/>
      <c r="H1483" s="70"/>
      <c r="I1483" s="69"/>
      <c r="J1483" s="69"/>
      <c r="K1483" s="69"/>
      <c r="L1483" s="69"/>
      <c r="M1483" s="69"/>
      <c r="N1483" s="69"/>
      <c r="O1483" s="69"/>
      <c r="P1483" s="69"/>
      <c r="Q1483" s="69"/>
      <c r="R1483" s="69"/>
      <c r="S1483" s="69"/>
      <c r="T1483" s="69"/>
      <c r="U1483" s="69"/>
      <c r="V1483" s="69"/>
      <c r="W1483" s="69"/>
    </row>
    <row r="1484" spans="2:23">
      <c r="B1484" s="67">
        <v>1482</v>
      </c>
      <c r="C1484" s="67"/>
      <c r="D1484" s="67" t="s">
        <v>1615</v>
      </c>
      <c r="E1484" s="67"/>
      <c r="F1484" s="70"/>
      <c r="G1484" s="67"/>
      <c r="H1484" s="70"/>
      <c r="I1484" s="69"/>
      <c r="J1484" s="69"/>
      <c r="K1484" s="69"/>
      <c r="L1484" s="69"/>
      <c r="M1484" s="69"/>
      <c r="N1484" s="69"/>
      <c r="O1484" s="69"/>
      <c r="P1484" s="69"/>
      <c r="Q1484" s="69"/>
      <c r="R1484" s="69"/>
      <c r="S1484" s="69"/>
      <c r="T1484" s="69"/>
      <c r="U1484" s="69"/>
      <c r="V1484" s="69"/>
      <c r="W1484" s="69"/>
    </row>
    <row r="1485" spans="2:23">
      <c r="B1485" s="67">
        <v>1483</v>
      </c>
      <c r="C1485" s="67"/>
      <c r="D1485" s="67" t="s">
        <v>1615</v>
      </c>
      <c r="E1485" s="67"/>
      <c r="F1485" s="70"/>
      <c r="G1485" s="67"/>
      <c r="H1485" s="70"/>
      <c r="I1485" s="69"/>
      <c r="J1485" s="69"/>
      <c r="K1485" s="69"/>
      <c r="L1485" s="69"/>
      <c r="M1485" s="69"/>
      <c r="N1485" s="69"/>
      <c r="O1485" s="69"/>
      <c r="P1485" s="69"/>
      <c r="Q1485" s="69"/>
      <c r="R1485" s="69"/>
      <c r="S1485" s="69"/>
      <c r="T1485" s="69"/>
      <c r="U1485" s="69"/>
      <c r="V1485" s="69"/>
      <c r="W1485" s="69"/>
    </row>
    <row r="1486" spans="2:23">
      <c r="B1486" s="67">
        <v>1484</v>
      </c>
      <c r="C1486" s="67"/>
      <c r="D1486" s="67" t="s">
        <v>1615</v>
      </c>
      <c r="E1486" s="67"/>
      <c r="F1486" s="70"/>
      <c r="G1486" s="67"/>
      <c r="H1486" s="70"/>
      <c r="I1486" s="69"/>
      <c r="J1486" s="69"/>
      <c r="K1486" s="69"/>
      <c r="L1486" s="69"/>
      <c r="M1486" s="69"/>
      <c r="N1486" s="69"/>
      <c r="O1486" s="69"/>
      <c r="P1486" s="69"/>
      <c r="Q1486" s="69"/>
      <c r="R1486" s="69"/>
      <c r="S1486" s="69"/>
      <c r="T1486" s="69"/>
      <c r="U1486" s="69"/>
      <c r="V1486" s="69"/>
      <c r="W1486" s="69"/>
    </row>
    <row r="1487" spans="2:23">
      <c r="B1487" s="67">
        <v>1485</v>
      </c>
      <c r="C1487" s="67"/>
      <c r="D1487" s="67" t="s">
        <v>1615</v>
      </c>
      <c r="E1487" s="67"/>
      <c r="F1487" s="70"/>
      <c r="G1487" s="67"/>
      <c r="H1487" s="70"/>
      <c r="I1487" s="69"/>
      <c r="J1487" s="69"/>
      <c r="K1487" s="69"/>
      <c r="L1487" s="69"/>
      <c r="M1487" s="69"/>
      <c r="N1487" s="69"/>
      <c r="O1487" s="69"/>
      <c r="P1487" s="69"/>
      <c r="Q1487" s="69"/>
      <c r="R1487" s="69"/>
      <c r="S1487" s="69"/>
      <c r="T1487" s="69"/>
      <c r="U1487" s="69"/>
      <c r="V1487" s="69"/>
      <c r="W1487" s="69"/>
    </row>
    <row r="1488" spans="2:23">
      <c r="B1488" s="67">
        <v>1486</v>
      </c>
      <c r="C1488" s="67"/>
      <c r="D1488" s="67" t="s">
        <v>1615</v>
      </c>
      <c r="E1488" s="67"/>
      <c r="F1488" s="70"/>
      <c r="G1488" s="67"/>
      <c r="H1488" s="70"/>
      <c r="I1488" s="69"/>
      <c r="J1488" s="69"/>
      <c r="K1488" s="69"/>
      <c r="L1488" s="69"/>
      <c r="M1488" s="69"/>
      <c r="N1488" s="69"/>
      <c r="O1488" s="69"/>
      <c r="P1488" s="69"/>
      <c r="Q1488" s="69"/>
      <c r="R1488" s="69"/>
      <c r="S1488" s="69"/>
      <c r="T1488" s="69"/>
      <c r="U1488" s="69"/>
      <c r="V1488" s="69"/>
      <c r="W1488" s="69"/>
    </row>
    <row r="1489" spans="2:23">
      <c r="B1489" s="67">
        <v>1487</v>
      </c>
      <c r="C1489" s="67"/>
      <c r="D1489" s="67" t="s">
        <v>1615</v>
      </c>
      <c r="E1489" s="67"/>
      <c r="F1489" s="70"/>
      <c r="G1489" s="67"/>
      <c r="H1489" s="70"/>
      <c r="I1489" s="69"/>
      <c r="J1489" s="69"/>
      <c r="K1489" s="69"/>
      <c r="L1489" s="69"/>
      <c r="M1489" s="69"/>
      <c r="N1489" s="69"/>
      <c r="O1489" s="69"/>
      <c r="P1489" s="69"/>
      <c r="Q1489" s="69"/>
      <c r="R1489" s="69"/>
      <c r="S1489" s="69"/>
      <c r="T1489" s="69"/>
      <c r="U1489" s="69"/>
      <c r="V1489" s="69"/>
      <c r="W1489" s="69"/>
    </row>
    <row r="1490" spans="2:23">
      <c r="B1490" s="67">
        <v>1488</v>
      </c>
      <c r="C1490" s="67"/>
      <c r="D1490" s="67" t="s">
        <v>1615</v>
      </c>
      <c r="E1490" s="67"/>
      <c r="F1490" s="70"/>
      <c r="G1490" s="67"/>
      <c r="H1490" s="70"/>
      <c r="I1490" s="69"/>
      <c r="J1490" s="69"/>
      <c r="K1490" s="69"/>
      <c r="L1490" s="69"/>
      <c r="M1490" s="69"/>
      <c r="N1490" s="69"/>
      <c r="O1490" s="69"/>
      <c r="P1490" s="69"/>
      <c r="Q1490" s="69"/>
      <c r="R1490" s="69"/>
      <c r="S1490" s="69"/>
      <c r="T1490" s="69"/>
      <c r="U1490" s="69"/>
      <c r="V1490" s="69"/>
      <c r="W1490" s="69"/>
    </row>
    <row r="1491" spans="2:23">
      <c r="B1491" s="67">
        <v>1489</v>
      </c>
      <c r="C1491" s="67"/>
      <c r="D1491" s="67" t="s">
        <v>1615</v>
      </c>
      <c r="E1491" s="67"/>
      <c r="F1491" s="70"/>
      <c r="G1491" s="67"/>
      <c r="H1491" s="70"/>
      <c r="I1491" s="69"/>
      <c r="J1491" s="69"/>
      <c r="K1491" s="69"/>
      <c r="L1491" s="69"/>
      <c r="M1491" s="69"/>
      <c r="N1491" s="69"/>
      <c r="O1491" s="69"/>
      <c r="P1491" s="69"/>
      <c r="Q1491" s="69"/>
      <c r="R1491" s="69"/>
      <c r="S1491" s="69"/>
      <c r="T1491" s="69"/>
      <c r="U1491" s="69"/>
      <c r="V1491" s="69"/>
      <c r="W1491" s="69"/>
    </row>
    <row r="1492" spans="2:23">
      <c r="B1492" s="67">
        <v>1490</v>
      </c>
      <c r="C1492" s="67"/>
      <c r="D1492" s="67" t="s">
        <v>1615</v>
      </c>
      <c r="E1492" s="67"/>
      <c r="F1492" s="70"/>
      <c r="G1492" s="67"/>
      <c r="H1492" s="70"/>
      <c r="I1492" s="69"/>
      <c r="J1492" s="69"/>
      <c r="K1492" s="69"/>
      <c r="L1492" s="69"/>
      <c r="M1492" s="69"/>
      <c r="N1492" s="69"/>
      <c r="O1492" s="69"/>
      <c r="P1492" s="69"/>
      <c r="Q1492" s="69"/>
      <c r="R1492" s="69"/>
      <c r="S1492" s="69"/>
      <c r="T1492" s="69"/>
      <c r="U1492" s="69"/>
      <c r="V1492" s="69"/>
      <c r="W1492" s="69"/>
    </row>
    <row r="1493" spans="2:23">
      <c r="B1493" s="67">
        <v>1491</v>
      </c>
      <c r="C1493" s="67"/>
      <c r="D1493" s="67" t="s">
        <v>1615</v>
      </c>
      <c r="E1493" s="67"/>
      <c r="F1493" s="70"/>
      <c r="G1493" s="67"/>
      <c r="H1493" s="70"/>
      <c r="I1493" s="69"/>
      <c r="J1493" s="69"/>
      <c r="K1493" s="69"/>
      <c r="L1493" s="69"/>
      <c r="M1493" s="69"/>
      <c r="N1493" s="69"/>
      <c r="O1493" s="69"/>
      <c r="P1493" s="69"/>
      <c r="Q1493" s="69"/>
      <c r="R1493" s="69"/>
      <c r="S1493" s="69"/>
      <c r="T1493" s="69"/>
      <c r="U1493" s="69"/>
      <c r="V1493" s="69"/>
      <c r="W1493" s="69"/>
    </row>
    <row r="1494" spans="2:23">
      <c r="B1494" s="67">
        <v>1492</v>
      </c>
      <c r="C1494" s="67"/>
      <c r="D1494" s="67" t="s">
        <v>1615</v>
      </c>
      <c r="E1494" s="67"/>
      <c r="F1494" s="70"/>
      <c r="G1494" s="67"/>
      <c r="H1494" s="70"/>
      <c r="I1494" s="69"/>
      <c r="J1494" s="69"/>
      <c r="K1494" s="69"/>
      <c r="L1494" s="69"/>
      <c r="M1494" s="69"/>
      <c r="N1494" s="69"/>
      <c r="O1494" s="69"/>
      <c r="P1494" s="69"/>
      <c r="Q1494" s="69"/>
      <c r="R1494" s="69"/>
      <c r="S1494" s="69"/>
      <c r="T1494" s="69"/>
      <c r="U1494" s="69"/>
      <c r="V1494" s="69"/>
      <c r="W1494" s="69"/>
    </row>
    <row r="1495" spans="2:23">
      <c r="B1495" s="67">
        <v>1493</v>
      </c>
      <c r="C1495" s="67"/>
      <c r="D1495" s="67" t="s">
        <v>1615</v>
      </c>
      <c r="E1495" s="67"/>
      <c r="F1495" s="70"/>
      <c r="G1495" s="67"/>
      <c r="H1495" s="70"/>
      <c r="I1495" s="69"/>
      <c r="J1495" s="69"/>
      <c r="K1495" s="69"/>
      <c r="L1495" s="69"/>
      <c r="M1495" s="69"/>
      <c r="N1495" s="69"/>
      <c r="O1495" s="69"/>
      <c r="P1495" s="69"/>
      <c r="Q1495" s="69"/>
      <c r="R1495" s="69"/>
      <c r="S1495" s="69"/>
      <c r="T1495" s="69"/>
      <c r="U1495" s="69"/>
      <c r="V1495" s="69"/>
      <c r="W1495" s="69"/>
    </row>
    <row r="1496" spans="2:23">
      <c r="B1496" s="67">
        <v>1494</v>
      </c>
      <c r="C1496" s="67"/>
      <c r="D1496" s="67" t="s">
        <v>1615</v>
      </c>
      <c r="E1496" s="67"/>
      <c r="F1496" s="70"/>
      <c r="G1496" s="67"/>
      <c r="H1496" s="70"/>
      <c r="I1496" s="69"/>
      <c r="J1496" s="69"/>
      <c r="K1496" s="69"/>
      <c r="L1496" s="69"/>
      <c r="M1496" s="69"/>
      <c r="N1496" s="69"/>
      <c r="O1496" s="69"/>
      <c r="P1496" s="69"/>
      <c r="Q1496" s="69"/>
      <c r="R1496" s="69"/>
      <c r="S1496" s="69"/>
      <c r="T1496" s="69"/>
      <c r="U1496" s="69"/>
      <c r="V1496" s="69"/>
      <c r="W1496" s="69"/>
    </row>
    <row r="1497" spans="2:23">
      <c r="B1497" s="67">
        <v>1495</v>
      </c>
      <c r="C1497" s="67"/>
      <c r="D1497" s="67" t="s">
        <v>1615</v>
      </c>
      <c r="E1497" s="67"/>
      <c r="F1497" s="70"/>
      <c r="G1497" s="67"/>
      <c r="H1497" s="70"/>
      <c r="I1497" s="69"/>
      <c r="J1497" s="69"/>
      <c r="K1497" s="69"/>
      <c r="L1497" s="69"/>
      <c r="M1497" s="69"/>
      <c r="N1497" s="69"/>
      <c r="O1497" s="69"/>
      <c r="P1497" s="69"/>
      <c r="Q1497" s="69"/>
      <c r="R1497" s="69"/>
      <c r="S1497" s="69"/>
      <c r="T1497" s="69"/>
      <c r="U1497" s="69"/>
      <c r="V1497" s="69"/>
      <c r="W1497" s="69"/>
    </row>
    <row r="1498" spans="2:23">
      <c r="B1498" s="67">
        <v>1496</v>
      </c>
      <c r="C1498" s="67"/>
      <c r="D1498" s="67" t="s">
        <v>1615</v>
      </c>
      <c r="E1498" s="67"/>
      <c r="F1498" s="70"/>
      <c r="G1498" s="67"/>
      <c r="H1498" s="70"/>
      <c r="I1498" s="69"/>
      <c r="J1498" s="69"/>
      <c r="K1498" s="69"/>
      <c r="L1498" s="69"/>
      <c r="M1498" s="69"/>
      <c r="N1498" s="69"/>
      <c r="O1498" s="69"/>
      <c r="P1498" s="69"/>
      <c r="Q1498" s="69"/>
      <c r="R1498" s="69"/>
      <c r="S1498" s="69"/>
      <c r="T1498" s="69"/>
      <c r="U1498" s="69"/>
      <c r="V1498" s="69"/>
      <c r="W1498" s="69"/>
    </row>
    <row r="1499" spans="2:23">
      <c r="B1499" s="67">
        <v>1497</v>
      </c>
      <c r="C1499" s="67"/>
      <c r="D1499" s="67" t="s">
        <v>1615</v>
      </c>
      <c r="E1499" s="67"/>
      <c r="F1499" s="70"/>
      <c r="G1499" s="67"/>
      <c r="H1499" s="70"/>
      <c r="I1499" s="69"/>
      <c r="J1499" s="69"/>
      <c r="K1499" s="69"/>
      <c r="L1499" s="69"/>
      <c r="M1499" s="69"/>
      <c r="N1499" s="69"/>
      <c r="O1499" s="69"/>
      <c r="P1499" s="69"/>
      <c r="Q1499" s="69"/>
      <c r="R1499" s="69"/>
      <c r="S1499" s="69"/>
      <c r="T1499" s="69"/>
      <c r="U1499" s="69"/>
      <c r="V1499" s="69"/>
      <c r="W1499" s="69"/>
    </row>
    <row r="1500" spans="2:23">
      <c r="B1500" s="67">
        <v>1498</v>
      </c>
      <c r="C1500" s="67"/>
      <c r="D1500" s="67" t="s">
        <v>1615</v>
      </c>
      <c r="E1500" s="67"/>
      <c r="F1500" s="70"/>
      <c r="G1500" s="67"/>
      <c r="H1500" s="70"/>
      <c r="I1500" s="69"/>
      <c r="J1500" s="69"/>
      <c r="K1500" s="69"/>
      <c r="L1500" s="69"/>
      <c r="M1500" s="69"/>
      <c r="N1500" s="69"/>
      <c r="O1500" s="69"/>
      <c r="P1500" s="69"/>
      <c r="Q1500" s="69"/>
      <c r="R1500" s="69"/>
      <c r="S1500" s="69"/>
      <c r="T1500" s="69"/>
      <c r="U1500" s="69"/>
      <c r="V1500" s="69"/>
      <c r="W1500" s="69"/>
    </row>
    <row r="1501" spans="2:23">
      <c r="B1501" s="67">
        <v>1499</v>
      </c>
      <c r="C1501" s="67"/>
      <c r="D1501" s="67" t="s">
        <v>1615</v>
      </c>
      <c r="E1501" s="67"/>
      <c r="F1501" s="70"/>
      <c r="G1501" s="67"/>
      <c r="H1501" s="70"/>
      <c r="I1501" s="69"/>
      <c r="J1501" s="69"/>
      <c r="K1501" s="69"/>
      <c r="L1501" s="69"/>
      <c r="M1501" s="69"/>
      <c r="N1501" s="69"/>
      <c r="O1501" s="69"/>
      <c r="P1501" s="69"/>
      <c r="Q1501" s="69"/>
      <c r="R1501" s="69"/>
      <c r="S1501" s="69"/>
      <c r="T1501" s="69"/>
      <c r="U1501" s="69"/>
      <c r="V1501" s="69"/>
      <c r="W1501" s="69"/>
    </row>
    <row r="1502" spans="2:23">
      <c r="B1502" s="67">
        <v>1500</v>
      </c>
      <c r="C1502" s="67"/>
      <c r="D1502" s="67" t="s">
        <v>1615</v>
      </c>
      <c r="E1502" s="67"/>
      <c r="F1502" s="70"/>
      <c r="G1502" s="67"/>
      <c r="H1502" s="70"/>
      <c r="I1502" s="69"/>
      <c r="J1502" s="69"/>
      <c r="K1502" s="69"/>
      <c r="L1502" s="69"/>
      <c r="M1502" s="69"/>
      <c r="N1502" s="69"/>
      <c r="O1502" s="69"/>
      <c r="P1502" s="69"/>
      <c r="Q1502" s="69"/>
      <c r="R1502" s="69"/>
      <c r="S1502" s="69"/>
      <c r="T1502" s="69"/>
      <c r="U1502" s="69"/>
      <c r="V1502" s="69"/>
      <c r="W1502" s="69"/>
    </row>
    <row r="1503" spans="2:23">
      <c r="B1503" s="67">
        <v>1501</v>
      </c>
      <c r="C1503" s="67"/>
      <c r="D1503" s="67" t="s">
        <v>1615</v>
      </c>
      <c r="E1503" s="67"/>
      <c r="F1503" s="70"/>
      <c r="G1503" s="67"/>
      <c r="H1503" s="70"/>
      <c r="I1503" s="69"/>
      <c r="J1503" s="69"/>
      <c r="K1503" s="69"/>
      <c r="L1503" s="69"/>
      <c r="M1503" s="69"/>
      <c r="N1503" s="69"/>
      <c r="O1503" s="69"/>
      <c r="P1503" s="69"/>
      <c r="Q1503" s="69"/>
      <c r="R1503" s="69"/>
      <c r="S1503" s="69"/>
      <c r="T1503" s="69"/>
      <c r="U1503" s="69"/>
      <c r="V1503" s="69"/>
      <c r="W1503" s="69"/>
    </row>
    <row r="1504" spans="2:23">
      <c r="B1504" s="67">
        <v>1502</v>
      </c>
      <c r="C1504" s="67"/>
      <c r="D1504" s="67" t="s">
        <v>1615</v>
      </c>
      <c r="E1504" s="67"/>
      <c r="F1504" s="70"/>
      <c r="G1504" s="67"/>
      <c r="H1504" s="70"/>
      <c r="I1504" s="69"/>
      <c r="J1504" s="69"/>
      <c r="K1504" s="69"/>
      <c r="L1504" s="69"/>
      <c r="M1504" s="69"/>
      <c r="N1504" s="69"/>
      <c r="O1504" s="69"/>
      <c r="P1504" s="69"/>
      <c r="Q1504" s="69"/>
      <c r="R1504" s="69"/>
      <c r="S1504" s="69"/>
      <c r="T1504" s="69"/>
      <c r="U1504" s="69"/>
      <c r="V1504" s="69"/>
      <c r="W1504" s="69"/>
    </row>
    <row r="1505" spans="2:23">
      <c r="B1505" s="67">
        <v>1503</v>
      </c>
      <c r="C1505" s="67"/>
      <c r="D1505" s="67" t="s">
        <v>1615</v>
      </c>
      <c r="E1505" s="67"/>
      <c r="F1505" s="70"/>
      <c r="G1505" s="67"/>
      <c r="H1505" s="70"/>
      <c r="I1505" s="69"/>
      <c r="J1505" s="69"/>
      <c r="K1505" s="69"/>
      <c r="L1505" s="69"/>
      <c r="M1505" s="69"/>
      <c r="N1505" s="69"/>
      <c r="O1505" s="69"/>
      <c r="P1505" s="69"/>
      <c r="Q1505" s="69"/>
      <c r="R1505" s="69"/>
      <c r="S1505" s="69"/>
      <c r="T1505" s="69"/>
      <c r="U1505" s="69"/>
      <c r="V1505" s="69"/>
      <c r="W1505" s="69"/>
    </row>
    <row r="1506" spans="2:23">
      <c r="B1506" s="67">
        <v>1504</v>
      </c>
      <c r="C1506" s="67"/>
      <c r="D1506" s="67" t="s">
        <v>1615</v>
      </c>
      <c r="E1506" s="67"/>
      <c r="F1506" s="70"/>
      <c r="G1506" s="67"/>
      <c r="H1506" s="70"/>
      <c r="I1506" s="69"/>
      <c r="J1506" s="69"/>
      <c r="K1506" s="69"/>
      <c r="L1506" s="69"/>
      <c r="M1506" s="69"/>
      <c r="N1506" s="69"/>
      <c r="O1506" s="69"/>
      <c r="P1506" s="69"/>
      <c r="Q1506" s="69"/>
      <c r="R1506" s="69"/>
      <c r="S1506" s="69"/>
      <c r="T1506" s="69"/>
      <c r="U1506" s="69"/>
      <c r="V1506" s="69"/>
      <c r="W1506" s="69"/>
    </row>
    <row r="1507" spans="2:23">
      <c r="B1507" s="67">
        <v>1505</v>
      </c>
      <c r="C1507" s="67"/>
      <c r="D1507" s="67" t="s">
        <v>1615</v>
      </c>
      <c r="E1507" s="67"/>
      <c r="F1507" s="70"/>
      <c r="G1507" s="67"/>
      <c r="H1507" s="70"/>
      <c r="I1507" s="69"/>
      <c r="J1507" s="69"/>
      <c r="K1507" s="69"/>
      <c r="L1507" s="69"/>
      <c r="M1507" s="69"/>
      <c r="N1507" s="69"/>
      <c r="O1507" s="69"/>
      <c r="P1507" s="69"/>
      <c r="Q1507" s="69"/>
      <c r="R1507" s="69"/>
      <c r="S1507" s="69"/>
      <c r="T1507" s="69"/>
      <c r="U1507" s="69"/>
      <c r="V1507" s="69"/>
      <c r="W1507" s="69"/>
    </row>
    <row r="1508" spans="2:23">
      <c r="B1508" s="67">
        <v>1506</v>
      </c>
      <c r="C1508" s="67"/>
      <c r="D1508" s="67" t="s">
        <v>1615</v>
      </c>
      <c r="E1508" s="67"/>
      <c r="F1508" s="70"/>
      <c r="G1508" s="67"/>
      <c r="H1508" s="70"/>
      <c r="I1508" s="69"/>
      <c r="J1508" s="69"/>
      <c r="K1508" s="69"/>
      <c r="L1508" s="69"/>
      <c r="M1508" s="69"/>
      <c r="N1508" s="69"/>
      <c r="O1508" s="69"/>
      <c r="P1508" s="69"/>
      <c r="Q1508" s="69"/>
      <c r="R1508" s="69"/>
      <c r="S1508" s="69"/>
      <c r="T1508" s="69"/>
      <c r="U1508" s="69"/>
      <c r="V1508" s="69"/>
      <c r="W1508" s="69"/>
    </row>
    <row r="1509" spans="2:23">
      <c r="B1509" s="67">
        <v>1507</v>
      </c>
      <c r="C1509" s="67"/>
      <c r="D1509" s="67" t="s">
        <v>1615</v>
      </c>
      <c r="E1509" s="67"/>
      <c r="F1509" s="70"/>
      <c r="G1509" s="67"/>
      <c r="H1509" s="70"/>
      <c r="I1509" s="69"/>
      <c r="J1509" s="69"/>
      <c r="K1509" s="69"/>
      <c r="L1509" s="69"/>
      <c r="M1509" s="69"/>
      <c r="N1509" s="69"/>
      <c r="O1509" s="69"/>
      <c r="P1509" s="69"/>
      <c r="Q1509" s="69"/>
      <c r="R1509" s="69"/>
      <c r="S1509" s="69"/>
      <c r="T1509" s="69"/>
      <c r="U1509" s="69"/>
      <c r="V1509" s="69"/>
      <c r="W1509" s="69"/>
    </row>
    <row r="1510" spans="2:23">
      <c r="B1510" s="67">
        <v>1508</v>
      </c>
      <c r="C1510" s="67"/>
      <c r="D1510" s="67" t="s">
        <v>1615</v>
      </c>
      <c r="E1510" s="67"/>
      <c r="F1510" s="70"/>
      <c r="G1510" s="67"/>
      <c r="H1510" s="70"/>
      <c r="I1510" s="69"/>
      <c r="J1510" s="69"/>
      <c r="K1510" s="69"/>
      <c r="L1510" s="69"/>
      <c r="M1510" s="69"/>
      <c r="N1510" s="69"/>
      <c r="O1510" s="69"/>
      <c r="P1510" s="69"/>
      <c r="Q1510" s="69"/>
      <c r="R1510" s="69"/>
      <c r="S1510" s="69"/>
      <c r="T1510" s="69"/>
      <c r="U1510" s="69"/>
      <c r="V1510" s="69"/>
      <c r="W1510" s="69"/>
    </row>
    <row r="1511" spans="2:23">
      <c r="B1511" s="67">
        <v>1509</v>
      </c>
      <c r="C1511" s="67"/>
      <c r="D1511" s="67" t="s">
        <v>1615</v>
      </c>
      <c r="E1511" s="67"/>
      <c r="F1511" s="70"/>
      <c r="G1511" s="67"/>
      <c r="H1511" s="70"/>
      <c r="I1511" s="69"/>
      <c r="J1511" s="69"/>
      <c r="K1511" s="69"/>
      <c r="L1511" s="69"/>
      <c r="M1511" s="69"/>
      <c r="N1511" s="69"/>
      <c r="O1511" s="69"/>
      <c r="P1511" s="69"/>
      <c r="Q1511" s="69"/>
      <c r="R1511" s="69"/>
      <c r="S1511" s="69"/>
      <c r="T1511" s="69"/>
      <c r="U1511" s="69"/>
      <c r="V1511" s="69"/>
      <c r="W1511" s="69"/>
    </row>
    <row r="1512" spans="2:23">
      <c r="B1512" s="67">
        <v>1510</v>
      </c>
      <c r="C1512" s="67"/>
      <c r="D1512" s="67" t="s">
        <v>1615</v>
      </c>
      <c r="E1512" s="67"/>
      <c r="F1512" s="70"/>
      <c r="G1512" s="67"/>
      <c r="H1512" s="70"/>
      <c r="I1512" s="69"/>
      <c r="J1512" s="69"/>
      <c r="K1512" s="69"/>
      <c r="L1512" s="69"/>
      <c r="M1512" s="69"/>
      <c r="N1512" s="69"/>
      <c r="O1512" s="69"/>
      <c r="P1512" s="69"/>
      <c r="Q1512" s="69"/>
      <c r="R1512" s="69"/>
      <c r="S1512" s="69"/>
      <c r="T1512" s="69"/>
      <c r="U1512" s="69"/>
      <c r="V1512" s="69"/>
      <c r="W1512" s="69"/>
    </row>
    <row r="1513" spans="2:23">
      <c r="B1513" s="67">
        <v>1511</v>
      </c>
      <c r="C1513" s="67"/>
      <c r="D1513" s="67" t="s">
        <v>1615</v>
      </c>
      <c r="E1513" s="67"/>
      <c r="F1513" s="70"/>
      <c r="G1513" s="67"/>
      <c r="H1513" s="70"/>
      <c r="I1513" s="69"/>
      <c r="J1513" s="69"/>
      <c r="K1513" s="69"/>
      <c r="L1513" s="69"/>
      <c r="M1513" s="69"/>
      <c r="N1513" s="69"/>
      <c r="O1513" s="69"/>
      <c r="P1513" s="69"/>
      <c r="Q1513" s="69"/>
      <c r="R1513" s="69"/>
      <c r="S1513" s="69"/>
      <c r="T1513" s="69"/>
      <c r="U1513" s="69"/>
      <c r="V1513" s="69"/>
      <c r="W1513" s="69"/>
    </row>
    <row r="1514" spans="2:23">
      <c r="B1514" s="67">
        <v>1512</v>
      </c>
      <c r="C1514" s="67"/>
      <c r="D1514" s="67" t="s">
        <v>1615</v>
      </c>
      <c r="E1514" s="67"/>
      <c r="F1514" s="70"/>
      <c r="G1514" s="67"/>
      <c r="H1514" s="70"/>
      <c r="I1514" s="69"/>
      <c r="J1514" s="69"/>
      <c r="K1514" s="69"/>
      <c r="L1514" s="69"/>
      <c r="M1514" s="69"/>
      <c r="N1514" s="69"/>
      <c r="O1514" s="69"/>
      <c r="P1514" s="69"/>
      <c r="Q1514" s="69"/>
      <c r="R1514" s="69"/>
      <c r="S1514" s="69"/>
      <c r="T1514" s="69"/>
      <c r="U1514" s="69"/>
      <c r="V1514" s="69"/>
      <c r="W1514" s="69"/>
    </row>
    <row r="1515" spans="2:23">
      <c r="B1515" s="67">
        <v>1513</v>
      </c>
      <c r="C1515" s="67"/>
      <c r="D1515" s="67" t="s">
        <v>1615</v>
      </c>
      <c r="E1515" s="67"/>
      <c r="F1515" s="70"/>
      <c r="G1515" s="67"/>
      <c r="H1515" s="70"/>
      <c r="I1515" s="69"/>
      <c r="J1515" s="69"/>
      <c r="K1515" s="69"/>
      <c r="L1515" s="69"/>
      <c r="M1515" s="69"/>
      <c r="N1515" s="69"/>
      <c r="O1515" s="69"/>
      <c r="P1515" s="69"/>
      <c r="Q1515" s="69"/>
      <c r="R1515" s="69"/>
      <c r="S1515" s="69"/>
      <c r="T1515" s="69"/>
      <c r="U1515" s="69"/>
      <c r="V1515" s="69"/>
      <c r="W1515" s="69"/>
    </row>
    <row r="1516" spans="2:23">
      <c r="B1516" s="67">
        <v>1514</v>
      </c>
      <c r="C1516" s="67"/>
      <c r="D1516" s="67" t="s">
        <v>1615</v>
      </c>
      <c r="E1516" s="67"/>
      <c r="F1516" s="70"/>
      <c r="G1516" s="67"/>
      <c r="H1516" s="70"/>
      <c r="I1516" s="69"/>
      <c r="J1516" s="69"/>
      <c r="K1516" s="69"/>
      <c r="L1516" s="69"/>
      <c r="M1516" s="69"/>
      <c r="N1516" s="69"/>
      <c r="O1516" s="69"/>
      <c r="P1516" s="69"/>
      <c r="Q1516" s="69"/>
      <c r="R1516" s="69"/>
      <c r="S1516" s="69"/>
      <c r="T1516" s="69"/>
      <c r="U1516" s="69"/>
      <c r="V1516" s="69"/>
      <c r="W1516" s="69"/>
    </row>
    <row r="1517" spans="2:23">
      <c r="B1517" s="67">
        <v>1515</v>
      </c>
      <c r="C1517" s="67"/>
      <c r="D1517" s="67" t="s">
        <v>1615</v>
      </c>
      <c r="E1517" s="67"/>
      <c r="F1517" s="70"/>
      <c r="G1517" s="67"/>
      <c r="H1517" s="70"/>
      <c r="I1517" s="69"/>
      <c r="J1517" s="69"/>
      <c r="K1517" s="69"/>
      <c r="L1517" s="69"/>
      <c r="M1517" s="69"/>
      <c r="N1517" s="69"/>
      <c r="O1517" s="69"/>
      <c r="P1517" s="69"/>
      <c r="Q1517" s="69"/>
      <c r="R1517" s="69"/>
      <c r="S1517" s="69"/>
      <c r="T1517" s="69"/>
      <c r="U1517" s="69"/>
      <c r="V1517" s="69"/>
      <c r="W1517" s="69"/>
    </row>
    <row r="1518" spans="2:23">
      <c r="B1518" s="67">
        <v>1516</v>
      </c>
      <c r="C1518" s="67"/>
      <c r="D1518" s="67" t="s">
        <v>1615</v>
      </c>
      <c r="E1518" s="67"/>
      <c r="F1518" s="70"/>
      <c r="G1518" s="67"/>
      <c r="H1518" s="70"/>
      <c r="I1518" s="69"/>
      <c r="J1518" s="69"/>
      <c r="K1518" s="69"/>
      <c r="L1518" s="69"/>
      <c r="M1518" s="69"/>
      <c r="N1518" s="69"/>
      <c r="O1518" s="69"/>
      <c r="P1518" s="69"/>
      <c r="Q1518" s="69"/>
      <c r="R1518" s="69"/>
      <c r="S1518" s="69"/>
      <c r="T1518" s="69"/>
      <c r="U1518" s="69"/>
      <c r="V1518" s="69"/>
      <c r="W1518" s="69"/>
    </row>
    <row r="1519" spans="2:23">
      <c r="B1519" s="67">
        <v>1517</v>
      </c>
      <c r="C1519" s="67"/>
      <c r="D1519" s="67" t="s">
        <v>1615</v>
      </c>
      <c r="E1519" s="67"/>
      <c r="F1519" s="70"/>
      <c r="G1519" s="67"/>
      <c r="H1519" s="70"/>
      <c r="I1519" s="69"/>
      <c r="J1519" s="69"/>
      <c r="K1519" s="69"/>
      <c r="L1519" s="69"/>
      <c r="M1519" s="69"/>
      <c r="N1519" s="69"/>
      <c r="O1519" s="69"/>
      <c r="P1519" s="69"/>
      <c r="Q1519" s="69"/>
      <c r="R1519" s="69"/>
      <c r="S1519" s="69"/>
      <c r="T1519" s="69"/>
      <c r="U1519" s="69"/>
      <c r="V1519" s="69"/>
      <c r="W1519" s="69"/>
    </row>
    <row r="1520" spans="2:23">
      <c r="B1520" s="67">
        <v>1518</v>
      </c>
      <c r="C1520" s="67"/>
      <c r="D1520" s="67" t="s">
        <v>1615</v>
      </c>
      <c r="E1520" s="67"/>
      <c r="F1520" s="70"/>
      <c r="G1520" s="67"/>
      <c r="H1520" s="70"/>
      <c r="I1520" s="69"/>
      <c r="J1520" s="69"/>
      <c r="K1520" s="69"/>
      <c r="L1520" s="69"/>
      <c r="M1520" s="69"/>
      <c r="N1520" s="69"/>
      <c r="O1520" s="69"/>
      <c r="P1520" s="69"/>
      <c r="Q1520" s="69"/>
      <c r="R1520" s="69"/>
      <c r="S1520" s="69"/>
      <c r="T1520" s="69"/>
      <c r="U1520" s="69"/>
      <c r="V1520" s="69"/>
      <c r="W1520" s="69"/>
    </row>
    <row r="1521" spans="2:23">
      <c r="B1521" s="67">
        <v>1519</v>
      </c>
      <c r="C1521" s="67"/>
      <c r="D1521" s="67" t="s">
        <v>1615</v>
      </c>
      <c r="E1521" s="67"/>
      <c r="F1521" s="70"/>
      <c r="G1521" s="67"/>
      <c r="H1521" s="70"/>
      <c r="I1521" s="69"/>
      <c r="J1521" s="69"/>
      <c r="K1521" s="69"/>
      <c r="L1521" s="69"/>
      <c r="M1521" s="69"/>
      <c r="N1521" s="69"/>
      <c r="O1521" s="69"/>
      <c r="P1521" s="69"/>
      <c r="Q1521" s="69"/>
      <c r="R1521" s="69"/>
      <c r="S1521" s="69"/>
      <c r="T1521" s="69"/>
      <c r="U1521" s="69"/>
      <c r="V1521" s="69"/>
      <c r="W1521" s="69"/>
    </row>
    <row r="1522" spans="2:23">
      <c r="B1522" s="67">
        <v>1520</v>
      </c>
      <c r="C1522" s="67"/>
      <c r="D1522" s="67" t="s">
        <v>1615</v>
      </c>
      <c r="E1522" s="67"/>
      <c r="F1522" s="70"/>
      <c r="G1522" s="67"/>
      <c r="H1522" s="70"/>
      <c r="I1522" s="69"/>
      <c r="J1522" s="69"/>
      <c r="K1522" s="69"/>
      <c r="L1522" s="69"/>
      <c r="M1522" s="69"/>
      <c r="N1522" s="69"/>
      <c r="O1522" s="69"/>
      <c r="P1522" s="69"/>
      <c r="Q1522" s="69"/>
      <c r="R1522" s="69"/>
      <c r="S1522" s="69"/>
      <c r="T1522" s="69"/>
      <c r="U1522" s="69"/>
      <c r="V1522" s="69"/>
      <c r="W1522" s="69"/>
    </row>
    <row r="1523" spans="2:23">
      <c r="B1523" s="67">
        <v>1521</v>
      </c>
      <c r="C1523" s="67"/>
      <c r="D1523" s="67" t="s">
        <v>1615</v>
      </c>
      <c r="E1523" s="67"/>
      <c r="F1523" s="70"/>
      <c r="G1523" s="67"/>
      <c r="H1523" s="70"/>
      <c r="I1523" s="69"/>
      <c r="J1523" s="69"/>
      <c r="K1523" s="69"/>
      <c r="L1523" s="69"/>
      <c r="M1523" s="69"/>
      <c r="N1523" s="69"/>
      <c r="O1523" s="69"/>
      <c r="P1523" s="69"/>
      <c r="Q1523" s="69"/>
      <c r="R1523" s="69"/>
      <c r="S1523" s="69"/>
      <c r="T1523" s="69"/>
      <c r="U1523" s="69"/>
      <c r="V1523" s="69"/>
      <c r="W1523" s="69"/>
    </row>
    <row r="1524" spans="2:23">
      <c r="B1524" s="67">
        <v>1522</v>
      </c>
      <c r="C1524" s="67"/>
      <c r="D1524" s="67" t="s">
        <v>1615</v>
      </c>
      <c r="E1524" s="67"/>
      <c r="F1524" s="70"/>
      <c r="G1524" s="67"/>
      <c r="H1524" s="70"/>
      <c r="I1524" s="69"/>
      <c r="J1524" s="69"/>
      <c r="K1524" s="69"/>
      <c r="L1524" s="69"/>
      <c r="M1524" s="69"/>
      <c r="N1524" s="69"/>
      <c r="O1524" s="69"/>
      <c r="P1524" s="69"/>
      <c r="Q1524" s="69"/>
      <c r="R1524" s="69"/>
      <c r="S1524" s="69"/>
      <c r="T1524" s="69"/>
      <c r="U1524" s="69"/>
      <c r="V1524" s="69"/>
      <c r="W1524" s="69"/>
    </row>
    <row r="1525" spans="2:23">
      <c r="B1525" s="67">
        <v>1523</v>
      </c>
      <c r="C1525" s="67"/>
      <c r="D1525" s="67" t="s">
        <v>1615</v>
      </c>
      <c r="E1525" s="67"/>
      <c r="F1525" s="70"/>
      <c r="G1525" s="67"/>
      <c r="H1525" s="70"/>
      <c r="I1525" s="69"/>
      <c r="J1525" s="69"/>
      <c r="K1525" s="69"/>
      <c r="L1525" s="69"/>
      <c r="M1525" s="69"/>
      <c r="N1525" s="69"/>
      <c r="O1525" s="69"/>
      <c r="P1525" s="69"/>
      <c r="Q1525" s="69"/>
      <c r="R1525" s="69"/>
      <c r="S1525" s="69"/>
      <c r="T1525" s="69"/>
      <c r="U1525" s="69"/>
      <c r="V1525" s="69"/>
      <c r="W1525" s="69"/>
    </row>
    <row r="1526" spans="2:23">
      <c r="B1526" s="67">
        <v>1524</v>
      </c>
      <c r="C1526" s="67"/>
      <c r="D1526" s="67" t="s">
        <v>1615</v>
      </c>
      <c r="E1526" s="67"/>
      <c r="F1526" s="70"/>
      <c r="G1526" s="67"/>
      <c r="H1526" s="70"/>
      <c r="I1526" s="69"/>
      <c r="J1526" s="69"/>
      <c r="K1526" s="69"/>
      <c r="L1526" s="69"/>
      <c r="M1526" s="69"/>
      <c r="N1526" s="69"/>
      <c r="O1526" s="69"/>
      <c r="P1526" s="69"/>
      <c r="Q1526" s="69"/>
      <c r="R1526" s="69"/>
      <c r="S1526" s="69"/>
      <c r="T1526" s="69"/>
      <c r="U1526" s="69"/>
      <c r="V1526" s="69"/>
      <c r="W1526" s="69"/>
    </row>
    <row r="1527" spans="2:23">
      <c r="B1527" s="67">
        <v>1525</v>
      </c>
      <c r="C1527" s="67"/>
      <c r="D1527" s="67" t="s">
        <v>1615</v>
      </c>
      <c r="E1527" s="67"/>
      <c r="F1527" s="70"/>
      <c r="G1527" s="67"/>
      <c r="H1527" s="70"/>
      <c r="I1527" s="69"/>
      <c r="J1527" s="69"/>
      <c r="K1527" s="69"/>
      <c r="L1527" s="69"/>
      <c r="M1527" s="69"/>
      <c r="N1527" s="69"/>
      <c r="O1527" s="69"/>
      <c r="P1527" s="69"/>
      <c r="Q1527" s="69"/>
      <c r="R1527" s="69"/>
      <c r="S1527" s="69"/>
      <c r="T1527" s="69"/>
      <c r="U1527" s="69"/>
      <c r="V1527" s="69"/>
      <c r="W1527" s="69"/>
    </row>
    <row r="1528" spans="2:23">
      <c r="B1528" s="67">
        <v>1526</v>
      </c>
      <c r="C1528" s="67"/>
      <c r="D1528" s="67" t="s">
        <v>1615</v>
      </c>
      <c r="E1528" s="67"/>
      <c r="F1528" s="70"/>
      <c r="G1528" s="67"/>
      <c r="H1528" s="70"/>
      <c r="I1528" s="69"/>
      <c r="J1528" s="69"/>
      <c r="K1528" s="69"/>
      <c r="L1528" s="69"/>
      <c r="M1528" s="69"/>
      <c r="N1528" s="69"/>
      <c r="O1528" s="69"/>
      <c r="P1528" s="69"/>
      <c r="Q1528" s="69"/>
      <c r="R1528" s="69"/>
      <c r="S1528" s="69"/>
      <c r="T1528" s="69"/>
      <c r="U1528" s="69"/>
      <c r="V1528" s="69"/>
      <c r="W1528" s="69"/>
    </row>
    <row r="1529" spans="2:23">
      <c r="B1529" s="67">
        <v>1527</v>
      </c>
      <c r="C1529" s="67"/>
      <c r="D1529" s="67" t="s">
        <v>1615</v>
      </c>
      <c r="E1529" s="67"/>
      <c r="F1529" s="70"/>
      <c r="G1529" s="67"/>
      <c r="H1529" s="70"/>
      <c r="I1529" s="69"/>
      <c r="J1529" s="69"/>
      <c r="K1529" s="69"/>
      <c r="L1529" s="69"/>
      <c r="M1529" s="69"/>
      <c r="N1529" s="69"/>
      <c r="O1529" s="69"/>
      <c r="P1529" s="69"/>
      <c r="Q1529" s="69"/>
      <c r="R1529" s="69"/>
      <c r="S1529" s="69"/>
      <c r="T1529" s="69"/>
      <c r="U1529" s="69"/>
      <c r="V1529" s="69"/>
      <c r="W1529" s="69"/>
    </row>
    <row r="1530" spans="2:23">
      <c r="B1530" s="67">
        <v>1528</v>
      </c>
      <c r="C1530" s="67"/>
      <c r="D1530" s="67" t="s">
        <v>1615</v>
      </c>
      <c r="E1530" s="67"/>
      <c r="F1530" s="70"/>
      <c r="G1530" s="67"/>
      <c r="H1530" s="70"/>
      <c r="I1530" s="69"/>
      <c r="J1530" s="69"/>
      <c r="K1530" s="69"/>
      <c r="L1530" s="69"/>
      <c r="M1530" s="69"/>
      <c r="N1530" s="69"/>
      <c r="O1530" s="69"/>
      <c r="P1530" s="69"/>
      <c r="Q1530" s="69"/>
      <c r="R1530" s="69"/>
      <c r="S1530" s="69"/>
      <c r="T1530" s="69"/>
      <c r="U1530" s="69"/>
      <c r="V1530" s="69"/>
      <c r="W1530" s="69"/>
    </row>
    <row r="1531" spans="2:23">
      <c r="B1531" s="67">
        <v>1529</v>
      </c>
      <c r="C1531" s="67"/>
      <c r="D1531" s="67" t="s">
        <v>1615</v>
      </c>
      <c r="E1531" s="67"/>
      <c r="F1531" s="70"/>
      <c r="G1531" s="67"/>
      <c r="H1531" s="70"/>
      <c r="I1531" s="69"/>
      <c r="J1531" s="69"/>
      <c r="K1531" s="69"/>
      <c r="L1531" s="69"/>
      <c r="M1531" s="69"/>
      <c r="N1531" s="69"/>
      <c r="O1531" s="69"/>
      <c r="P1531" s="69"/>
      <c r="Q1531" s="69"/>
      <c r="R1531" s="69"/>
      <c r="S1531" s="69"/>
      <c r="T1531" s="69"/>
      <c r="U1531" s="69"/>
      <c r="V1531" s="69"/>
      <c r="W1531" s="69"/>
    </row>
    <row r="1532" spans="2:23">
      <c r="B1532" s="67">
        <v>1530</v>
      </c>
      <c r="C1532" s="67"/>
      <c r="D1532" s="67" t="s">
        <v>1615</v>
      </c>
      <c r="E1532" s="67"/>
      <c r="F1532" s="70"/>
      <c r="G1532" s="67"/>
      <c r="H1532" s="70"/>
      <c r="I1532" s="69"/>
      <c r="J1532" s="69"/>
      <c r="K1532" s="69"/>
      <c r="L1532" s="69"/>
      <c r="M1532" s="69"/>
      <c r="N1532" s="69"/>
      <c r="O1532" s="69"/>
      <c r="P1532" s="69"/>
      <c r="Q1532" s="69"/>
      <c r="R1532" s="69"/>
      <c r="S1532" s="69"/>
      <c r="T1532" s="69"/>
      <c r="U1532" s="69"/>
      <c r="V1532" s="69"/>
      <c r="W1532" s="69"/>
    </row>
    <row r="1533" spans="2:23">
      <c r="B1533" s="67">
        <v>1531</v>
      </c>
      <c r="C1533" s="67"/>
      <c r="D1533" s="67" t="s">
        <v>1615</v>
      </c>
      <c r="E1533" s="67"/>
      <c r="F1533" s="70"/>
      <c r="G1533" s="67"/>
      <c r="H1533" s="70"/>
      <c r="I1533" s="69"/>
      <c r="J1533" s="69"/>
      <c r="K1533" s="69"/>
      <c r="L1533" s="69"/>
      <c r="M1533" s="69"/>
      <c r="N1533" s="69"/>
      <c r="O1533" s="69"/>
      <c r="P1533" s="69"/>
      <c r="Q1533" s="69"/>
      <c r="R1533" s="69"/>
      <c r="S1533" s="69"/>
      <c r="T1533" s="69"/>
      <c r="U1533" s="69"/>
      <c r="V1533" s="69"/>
      <c r="W1533" s="69"/>
    </row>
    <row r="1534" spans="2:23">
      <c r="B1534" s="67">
        <v>1532</v>
      </c>
      <c r="C1534" s="67"/>
      <c r="D1534" s="67" t="s">
        <v>1615</v>
      </c>
      <c r="E1534" s="67"/>
      <c r="F1534" s="70"/>
      <c r="G1534" s="67"/>
      <c r="H1534" s="70"/>
      <c r="I1534" s="69"/>
      <c r="J1534" s="69"/>
      <c r="K1534" s="69"/>
      <c r="L1534" s="69"/>
      <c r="M1534" s="69"/>
      <c r="N1534" s="69"/>
      <c r="O1534" s="69"/>
      <c r="P1534" s="69"/>
      <c r="Q1534" s="69"/>
      <c r="R1534" s="69"/>
      <c r="S1534" s="69"/>
      <c r="T1534" s="69"/>
      <c r="U1534" s="69"/>
      <c r="V1534" s="69"/>
      <c r="W1534" s="69"/>
    </row>
    <row r="1535" spans="2:23">
      <c r="B1535" s="67">
        <v>1533</v>
      </c>
      <c r="C1535" s="67"/>
      <c r="D1535" s="67" t="s">
        <v>1615</v>
      </c>
      <c r="E1535" s="67"/>
      <c r="F1535" s="70"/>
      <c r="G1535" s="67"/>
      <c r="H1535" s="70"/>
      <c r="I1535" s="69"/>
      <c r="J1535" s="69"/>
      <c r="K1535" s="69"/>
      <c r="L1535" s="69"/>
      <c r="M1535" s="69"/>
      <c r="N1535" s="69"/>
      <c r="O1535" s="69"/>
      <c r="P1535" s="69"/>
      <c r="Q1535" s="69"/>
      <c r="R1535" s="69"/>
      <c r="S1535" s="69"/>
      <c r="T1535" s="69"/>
      <c r="U1535" s="69"/>
      <c r="V1535" s="69"/>
      <c r="W1535" s="69"/>
    </row>
    <row r="1536" spans="2:23">
      <c r="B1536" s="67">
        <v>1534</v>
      </c>
      <c r="C1536" s="67"/>
      <c r="D1536" s="67" t="s">
        <v>1615</v>
      </c>
      <c r="E1536" s="67"/>
      <c r="F1536" s="70"/>
      <c r="G1536" s="67"/>
      <c r="H1536" s="70"/>
      <c r="I1536" s="69"/>
      <c r="J1536" s="69"/>
      <c r="K1536" s="69"/>
      <c r="L1536" s="69"/>
      <c r="M1536" s="69"/>
      <c r="N1536" s="69"/>
      <c r="O1536" s="69"/>
      <c r="P1536" s="69"/>
      <c r="Q1536" s="69"/>
      <c r="R1536" s="69"/>
      <c r="S1536" s="69"/>
      <c r="T1536" s="69"/>
      <c r="U1536" s="69"/>
      <c r="V1536" s="69"/>
      <c r="W1536" s="69"/>
    </row>
    <row r="1537" spans="2:23">
      <c r="B1537" s="67">
        <v>1535</v>
      </c>
      <c r="C1537" s="67"/>
      <c r="D1537" s="67" t="s">
        <v>1615</v>
      </c>
      <c r="E1537" s="67"/>
      <c r="F1537" s="70"/>
      <c r="G1537" s="67"/>
      <c r="H1537" s="70"/>
      <c r="I1537" s="69"/>
      <c r="J1537" s="69"/>
      <c r="K1537" s="69"/>
      <c r="L1537" s="69"/>
      <c r="M1537" s="69"/>
      <c r="N1537" s="69"/>
      <c r="O1537" s="69"/>
      <c r="P1537" s="69"/>
      <c r="Q1537" s="69"/>
      <c r="R1537" s="69"/>
      <c r="S1537" s="69"/>
      <c r="T1537" s="69"/>
      <c r="U1537" s="69"/>
      <c r="V1537" s="69"/>
      <c r="W1537" s="69"/>
    </row>
    <row r="1538" spans="2:23">
      <c r="B1538" s="67">
        <v>1536</v>
      </c>
      <c r="C1538" s="67"/>
      <c r="D1538" s="67" t="s">
        <v>1615</v>
      </c>
      <c r="E1538" s="67"/>
      <c r="F1538" s="70"/>
      <c r="G1538" s="67"/>
      <c r="H1538" s="70"/>
      <c r="I1538" s="69"/>
      <c r="J1538" s="69"/>
      <c r="K1538" s="69"/>
      <c r="L1538" s="69"/>
      <c r="M1538" s="69"/>
      <c r="N1538" s="69"/>
      <c r="O1538" s="69"/>
      <c r="P1538" s="69"/>
      <c r="Q1538" s="69"/>
      <c r="R1538" s="69"/>
      <c r="S1538" s="69"/>
      <c r="T1538" s="69"/>
      <c r="U1538" s="69"/>
      <c r="V1538" s="69"/>
      <c r="W1538" s="69"/>
    </row>
    <row r="1539" spans="2:23">
      <c r="B1539" s="67">
        <v>1537</v>
      </c>
      <c r="C1539" s="67"/>
      <c r="D1539" s="67" t="s">
        <v>1615</v>
      </c>
      <c r="E1539" s="67"/>
      <c r="F1539" s="70"/>
      <c r="G1539" s="67"/>
      <c r="H1539" s="70"/>
      <c r="I1539" s="69"/>
      <c r="J1539" s="69"/>
      <c r="K1539" s="69"/>
      <c r="L1539" s="69"/>
      <c r="M1539" s="69"/>
      <c r="N1539" s="69"/>
      <c r="O1539" s="69"/>
      <c r="P1539" s="69"/>
      <c r="Q1539" s="69"/>
      <c r="R1539" s="69"/>
      <c r="S1539" s="69"/>
      <c r="T1539" s="69"/>
      <c r="U1539" s="69"/>
      <c r="V1539" s="69"/>
      <c r="W1539" s="69"/>
    </row>
    <row r="1540" spans="2:23">
      <c r="B1540" s="67">
        <v>1538</v>
      </c>
      <c r="C1540" s="67"/>
      <c r="D1540" s="67" t="s">
        <v>1615</v>
      </c>
      <c r="E1540" s="67"/>
      <c r="F1540" s="70"/>
      <c r="G1540" s="67"/>
      <c r="H1540" s="70"/>
      <c r="I1540" s="69"/>
      <c r="J1540" s="69"/>
      <c r="K1540" s="69"/>
      <c r="L1540" s="69"/>
      <c r="M1540" s="69"/>
      <c r="N1540" s="69"/>
      <c r="O1540" s="69"/>
      <c r="P1540" s="69"/>
      <c r="Q1540" s="69"/>
      <c r="R1540" s="69"/>
      <c r="S1540" s="69"/>
      <c r="T1540" s="69"/>
      <c r="U1540" s="69"/>
      <c r="V1540" s="69"/>
      <c r="W1540" s="69"/>
    </row>
    <row r="1541" spans="2:23">
      <c r="B1541" s="67">
        <v>1539</v>
      </c>
      <c r="C1541" s="67"/>
      <c r="D1541" s="67" t="s">
        <v>1615</v>
      </c>
      <c r="E1541" s="67"/>
      <c r="F1541" s="70"/>
      <c r="G1541" s="67"/>
      <c r="H1541" s="70"/>
      <c r="I1541" s="69"/>
      <c r="J1541" s="69"/>
      <c r="K1541" s="69"/>
      <c r="L1541" s="69"/>
      <c r="M1541" s="69"/>
      <c r="N1541" s="69"/>
      <c r="O1541" s="69"/>
      <c r="P1541" s="69"/>
      <c r="Q1541" s="69"/>
      <c r="R1541" s="69"/>
      <c r="S1541" s="69"/>
      <c r="T1541" s="69"/>
      <c r="U1541" s="69"/>
      <c r="V1541" s="69"/>
      <c r="W1541" s="69"/>
    </row>
    <row r="1542" spans="2:23">
      <c r="B1542" s="67">
        <v>1540</v>
      </c>
      <c r="C1542" s="67"/>
      <c r="D1542" s="67" t="s">
        <v>1615</v>
      </c>
      <c r="E1542" s="67"/>
      <c r="F1542" s="70"/>
      <c r="G1542" s="67"/>
      <c r="H1542" s="70"/>
      <c r="I1542" s="69"/>
      <c r="J1542" s="69"/>
      <c r="K1542" s="69"/>
      <c r="L1542" s="69"/>
      <c r="M1542" s="69"/>
      <c r="N1542" s="69"/>
      <c r="O1542" s="69"/>
      <c r="P1542" s="69"/>
      <c r="Q1542" s="69"/>
      <c r="R1542" s="69"/>
      <c r="S1542" s="69"/>
      <c r="T1542" s="69"/>
      <c r="U1542" s="69"/>
      <c r="V1542" s="69"/>
      <c r="W1542" s="69"/>
    </row>
    <row r="1543" spans="2:23">
      <c r="B1543" s="67">
        <v>1541</v>
      </c>
      <c r="C1543" s="67"/>
      <c r="D1543" s="67" t="s">
        <v>1615</v>
      </c>
      <c r="E1543" s="67"/>
      <c r="F1543" s="70"/>
      <c r="G1543" s="67"/>
      <c r="H1543" s="70"/>
      <c r="I1543" s="69"/>
      <c r="J1543" s="69"/>
      <c r="K1543" s="69"/>
      <c r="L1543" s="69"/>
      <c r="M1543" s="69"/>
      <c r="N1543" s="69"/>
      <c r="O1543" s="69"/>
      <c r="P1543" s="69"/>
      <c r="Q1543" s="69"/>
      <c r="R1543" s="69"/>
      <c r="S1543" s="69"/>
      <c r="T1543" s="69"/>
      <c r="U1543" s="69"/>
      <c r="V1543" s="69"/>
      <c r="W1543" s="69"/>
    </row>
    <row r="1544" spans="2:23">
      <c r="B1544" s="67">
        <v>1542</v>
      </c>
      <c r="C1544" s="67"/>
      <c r="D1544" s="67" t="s">
        <v>1615</v>
      </c>
      <c r="E1544" s="67"/>
      <c r="F1544" s="70"/>
      <c r="G1544" s="67"/>
      <c r="H1544" s="70"/>
      <c r="I1544" s="69"/>
      <c r="J1544" s="69"/>
      <c r="K1544" s="69"/>
      <c r="L1544" s="69"/>
      <c r="M1544" s="69"/>
      <c r="N1544" s="69"/>
      <c r="O1544" s="69"/>
      <c r="P1544" s="69"/>
      <c r="Q1544" s="69"/>
      <c r="R1544" s="69"/>
      <c r="S1544" s="69"/>
      <c r="T1544" s="69"/>
      <c r="U1544" s="69"/>
      <c r="V1544" s="69"/>
      <c r="W1544" s="69"/>
    </row>
    <row r="1545" spans="2:23">
      <c r="B1545" s="67">
        <v>1543</v>
      </c>
      <c r="C1545" s="67"/>
      <c r="D1545" s="67" t="s">
        <v>1615</v>
      </c>
      <c r="E1545" s="67"/>
      <c r="F1545" s="70"/>
      <c r="G1545" s="67"/>
      <c r="H1545" s="70"/>
      <c r="I1545" s="69"/>
      <c r="J1545" s="69"/>
      <c r="K1545" s="69"/>
      <c r="L1545" s="69"/>
      <c r="M1545" s="69"/>
      <c r="N1545" s="69"/>
      <c r="O1545" s="69"/>
      <c r="P1545" s="69"/>
      <c r="Q1545" s="69"/>
      <c r="R1545" s="69"/>
      <c r="S1545" s="69"/>
      <c r="T1545" s="69"/>
      <c r="U1545" s="69"/>
      <c r="V1545" s="69"/>
      <c r="W1545" s="69"/>
    </row>
    <row r="1546" spans="2:23">
      <c r="B1546" s="67">
        <v>1544</v>
      </c>
      <c r="C1546" s="67"/>
      <c r="D1546" s="67" t="s">
        <v>1615</v>
      </c>
      <c r="E1546" s="67"/>
      <c r="F1546" s="70"/>
      <c r="G1546" s="67"/>
      <c r="H1546" s="70"/>
      <c r="I1546" s="69"/>
      <c r="J1546" s="69"/>
      <c r="K1546" s="69"/>
      <c r="L1546" s="69"/>
      <c r="M1546" s="69"/>
      <c r="N1546" s="69"/>
      <c r="O1546" s="69"/>
      <c r="P1546" s="69"/>
      <c r="Q1546" s="69"/>
      <c r="R1546" s="69"/>
      <c r="S1546" s="69"/>
      <c r="T1546" s="69"/>
      <c r="U1546" s="69"/>
      <c r="V1546" s="69"/>
      <c r="W1546" s="69"/>
    </row>
    <row r="1547" spans="2:23">
      <c r="B1547" s="67">
        <v>1545</v>
      </c>
      <c r="C1547" s="67"/>
      <c r="D1547" s="67" t="s">
        <v>1615</v>
      </c>
      <c r="E1547" s="67"/>
      <c r="F1547" s="70"/>
      <c r="G1547" s="67"/>
      <c r="H1547" s="70"/>
      <c r="I1547" s="69"/>
      <c r="J1547" s="69"/>
      <c r="K1547" s="69"/>
      <c r="L1547" s="69"/>
      <c r="M1547" s="69"/>
      <c r="N1547" s="69"/>
      <c r="O1547" s="69"/>
      <c r="P1547" s="69"/>
      <c r="Q1547" s="69"/>
      <c r="R1547" s="69"/>
      <c r="S1547" s="69"/>
      <c r="T1547" s="69"/>
      <c r="U1547" s="69"/>
      <c r="V1547" s="69"/>
      <c r="W1547" s="69"/>
    </row>
    <row r="1548" spans="2:23">
      <c r="B1548" s="67">
        <v>1546</v>
      </c>
      <c r="C1548" s="67"/>
      <c r="D1548" s="67" t="s">
        <v>1615</v>
      </c>
      <c r="E1548" s="67"/>
      <c r="F1548" s="70"/>
      <c r="G1548" s="67"/>
      <c r="H1548" s="70"/>
      <c r="I1548" s="69"/>
      <c r="J1548" s="69"/>
      <c r="K1548" s="69"/>
      <c r="L1548" s="69"/>
      <c r="M1548" s="69"/>
      <c r="N1548" s="69"/>
      <c r="O1548" s="69"/>
      <c r="P1548" s="69"/>
      <c r="Q1548" s="69"/>
      <c r="R1548" s="69"/>
      <c r="S1548" s="69"/>
      <c r="T1548" s="69"/>
      <c r="U1548" s="69"/>
      <c r="V1548" s="69"/>
      <c r="W1548" s="69"/>
    </row>
    <row r="1549" spans="2:23">
      <c r="B1549" s="67">
        <v>1547</v>
      </c>
      <c r="C1549" s="67"/>
      <c r="D1549" s="67" t="s">
        <v>1615</v>
      </c>
      <c r="E1549" s="67"/>
      <c r="F1549" s="70"/>
      <c r="G1549" s="67"/>
      <c r="H1549" s="70"/>
      <c r="I1549" s="69"/>
      <c r="J1549" s="69"/>
      <c r="K1549" s="69"/>
      <c r="L1549" s="69"/>
      <c r="M1549" s="69"/>
      <c r="N1549" s="69"/>
      <c r="O1549" s="69"/>
      <c r="P1549" s="69"/>
      <c r="Q1549" s="69"/>
      <c r="R1549" s="69"/>
      <c r="S1549" s="69"/>
      <c r="T1549" s="69"/>
      <c r="U1549" s="69"/>
      <c r="V1549" s="69"/>
      <c r="W1549" s="69"/>
    </row>
    <row r="1550" spans="2:23">
      <c r="B1550" s="67">
        <v>1548</v>
      </c>
      <c r="C1550" s="67"/>
      <c r="D1550" s="67" t="s">
        <v>1615</v>
      </c>
      <c r="E1550" s="67"/>
      <c r="F1550" s="70"/>
      <c r="G1550" s="67"/>
      <c r="H1550" s="70"/>
      <c r="I1550" s="69"/>
      <c r="J1550" s="69"/>
      <c r="K1550" s="69"/>
      <c r="L1550" s="69"/>
      <c r="M1550" s="69"/>
      <c r="N1550" s="69"/>
      <c r="O1550" s="69"/>
      <c r="P1550" s="69"/>
      <c r="Q1550" s="69"/>
      <c r="R1550" s="69"/>
      <c r="S1550" s="69"/>
      <c r="T1550" s="69"/>
      <c r="U1550" s="69"/>
      <c r="V1550" s="69"/>
      <c r="W1550" s="69"/>
    </row>
    <row r="1551" spans="2:23">
      <c r="B1551" s="67">
        <v>1549</v>
      </c>
      <c r="C1551" s="67"/>
      <c r="D1551" s="67" t="s">
        <v>1615</v>
      </c>
      <c r="E1551" s="67"/>
      <c r="F1551" s="70"/>
      <c r="G1551" s="67"/>
      <c r="H1551" s="70"/>
      <c r="I1551" s="69"/>
      <c r="J1551" s="69"/>
      <c r="K1551" s="69"/>
      <c r="L1551" s="69"/>
      <c r="M1551" s="69"/>
      <c r="N1551" s="69"/>
      <c r="O1551" s="69"/>
      <c r="P1551" s="69"/>
      <c r="Q1551" s="69"/>
      <c r="R1551" s="69"/>
      <c r="S1551" s="69"/>
      <c r="T1551" s="69"/>
      <c r="U1551" s="69"/>
      <c r="V1551" s="69"/>
      <c r="W1551" s="69"/>
    </row>
    <row r="1552" spans="2:23">
      <c r="B1552" s="67">
        <v>1550</v>
      </c>
      <c r="C1552" s="67"/>
      <c r="D1552" s="67" t="s">
        <v>1615</v>
      </c>
      <c r="E1552" s="67"/>
      <c r="F1552" s="70"/>
      <c r="G1552" s="67"/>
      <c r="H1552" s="70"/>
      <c r="I1552" s="69"/>
      <c r="J1552" s="69"/>
      <c r="K1552" s="69"/>
      <c r="L1552" s="69"/>
      <c r="M1552" s="69"/>
      <c r="N1552" s="69"/>
      <c r="O1552" s="69"/>
      <c r="P1552" s="69"/>
      <c r="Q1552" s="69"/>
      <c r="R1552" s="69"/>
      <c r="S1552" s="69"/>
      <c r="T1552" s="69"/>
      <c r="U1552" s="69"/>
      <c r="V1552" s="69"/>
      <c r="W1552" s="69"/>
    </row>
    <row r="1553" spans="2:23">
      <c r="B1553" s="67">
        <v>1551</v>
      </c>
      <c r="C1553" s="67"/>
      <c r="D1553" s="67" t="s">
        <v>1615</v>
      </c>
      <c r="E1553" s="67"/>
      <c r="F1553" s="70"/>
      <c r="G1553" s="67"/>
      <c r="H1553" s="70"/>
      <c r="I1553" s="69"/>
      <c r="J1553" s="69"/>
      <c r="K1553" s="69"/>
      <c r="L1553" s="69"/>
      <c r="M1553" s="69"/>
      <c r="N1553" s="69"/>
      <c r="O1553" s="69"/>
      <c r="P1553" s="69"/>
      <c r="Q1553" s="69"/>
      <c r="R1553" s="69"/>
      <c r="S1553" s="69"/>
      <c r="T1553" s="69"/>
      <c r="U1553" s="69"/>
      <c r="V1553" s="69"/>
      <c r="W1553" s="69"/>
    </row>
    <row r="1554" spans="2:23">
      <c r="B1554" s="67">
        <v>1552</v>
      </c>
      <c r="C1554" s="67"/>
      <c r="D1554" s="67" t="s">
        <v>1615</v>
      </c>
      <c r="E1554" s="67"/>
      <c r="F1554" s="70"/>
      <c r="G1554" s="67"/>
      <c r="H1554" s="70"/>
      <c r="I1554" s="69"/>
      <c r="J1554" s="69"/>
      <c r="K1554" s="69"/>
      <c r="L1554" s="69"/>
      <c r="M1554" s="69"/>
      <c r="N1554" s="69"/>
      <c r="O1554" s="69"/>
      <c r="P1554" s="69"/>
      <c r="Q1554" s="69"/>
      <c r="R1554" s="69"/>
      <c r="S1554" s="69"/>
      <c r="T1554" s="69"/>
      <c r="U1554" s="69"/>
      <c r="V1554" s="69"/>
      <c r="W1554" s="69"/>
    </row>
    <row r="1555" spans="2:23">
      <c r="B1555" s="67">
        <v>1553</v>
      </c>
      <c r="C1555" s="67"/>
      <c r="D1555" s="67" t="s">
        <v>1615</v>
      </c>
      <c r="E1555" s="67"/>
      <c r="F1555" s="70"/>
      <c r="G1555" s="67"/>
      <c r="H1555" s="70"/>
      <c r="I1555" s="69"/>
      <c r="J1555" s="69"/>
      <c r="K1555" s="69"/>
      <c r="L1555" s="69"/>
      <c r="M1555" s="69"/>
      <c r="N1555" s="69"/>
      <c r="O1555" s="69"/>
      <c r="P1555" s="69"/>
      <c r="Q1555" s="69"/>
      <c r="R1555" s="69"/>
      <c r="S1555" s="69"/>
      <c r="T1555" s="69"/>
      <c r="U1555" s="69"/>
      <c r="V1555" s="69"/>
      <c r="W1555" s="69"/>
    </row>
    <row r="1556" spans="2:23">
      <c r="B1556" s="67">
        <v>1554</v>
      </c>
      <c r="C1556" s="67"/>
      <c r="D1556" s="67" t="s">
        <v>1615</v>
      </c>
      <c r="E1556" s="67"/>
      <c r="F1556" s="70"/>
      <c r="G1556" s="67"/>
      <c r="H1556" s="70"/>
      <c r="I1556" s="69"/>
      <c r="J1556" s="69"/>
      <c r="K1556" s="69"/>
      <c r="L1556" s="69"/>
      <c r="M1556" s="69"/>
      <c r="N1556" s="69"/>
      <c r="O1556" s="69"/>
      <c r="P1556" s="69"/>
      <c r="Q1556" s="69"/>
      <c r="R1556" s="69"/>
      <c r="S1556" s="69"/>
      <c r="T1556" s="69"/>
      <c r="U1556" s="69"/>
      <c r="V1556" s="69"/>
      <c r="W1556" s="69"/>
    </row>
    <row r="1557" spans="2:23">
      <c r="B1557" s="67">
        <v>1555</v>
      </c>
      <c r="C1557" s="67"/>
      <c r="D1557" s="67" t="s">
        <v>1615</v>
      </c>
      <c r="E1557" s="67"/>
      <c r="F1557" s="70"/>
      <c r="G1557" s="67"/>
      <c r="H1557" s="70"/>
      <c r="I1557" s="69"/>
      <c r="J1557" s="69"/>
      <c r="K1557" s="69"/>
      <c r="L1557" s="69"/>
      <c r="M1557" s="69"/>
      <c r="N1557" s="69"/>
      <c r="O1557" s="69"/>
      <c r="P1557" s="69"/>
      <c r="Q1557" s="69"/>
      <c r="R1557" s="69"/>
      <c r="S1557" s="69"/>
      <c r="T1557" s="69"/>
      <c r="U1557" s="69"/>
      <c r="V1557" s="69"/>
      <c r="W1557" s="69"/>
    </row>
    <row r="1558" spans="2:23">
      <c r="B1558" s="67">
        <v>1556</v>
      </c>
      <c r="C1558" s="67"/>
      <c r="D1558" s="67" t="s">
        <v>1615</v>
      </c>
      <c r="E1558" s="67"/>
      <c r="F1558" s="70"/>
      <c r="G1558" s="67"/>
      <c r="H1558" s="70"/>
      <c r="I1558" s="69"/>
      <c r="J1558" s="69"/>
      <c r="K1558" s="69"/>
      <c r="L1558" s="69"/>
      <c r="M1558" s="69"/>
      <c r="N1558" s="69"/>
      <c r="O1558" s="69"/>
      <c r="P1558" s="69"/>
      <c r="Q1558" s="69"/>
      <c r="R1558" s="69"/>
      <c r="S1558" s="69"/>
      <c r="T1558" s="69"/>
      <c r="U1558" s="69"/>
      <c r="V1558" s="69"/>
      <c r="W1558" s="69"/>
    </row>
    <row r="1559" spans="2:23">
      <c r="B1559" s="67">
        <v>1557</v>
      </c>
      <c r="C1559" s="67"/>
      <c r="D1559" s="67" t="s">
        <v>1615</v>
      </c>
      <c r="E1559" s="67"/>
      <c r="F1559" s="70"/>
      <c r="G1559" s="67"/>
      <c r="H1559" s="70"/>
      <c r="I1559" s="69"/>
      <c r="J1559" s="69"/>
      <c r="K1559" s="69"/>
      <c r="L1559" s="69"/>
      <c r="M1559" s="69"/>
      <c r="N1559" s="69"/>
      <c r="O1559" s="69"/>
      <c r="P1559" s="69"/>
      <c r="Q1559" s="69"/>
      <c r="R1559" s="69"/>
      <c r="S1559" s="69"/>
      <c r="T1559" s="69"/>
      <c r="U1559" s="69"/>
      <c r="V1559" s="69"/>
      <c r="W1559" s="69"/>
    </row>
    <row r="1560" spans="2:23">
      <c r="B1560" s="67">
        <v>1558</v>
      </c>
      <c r="C1560" s="67"/>
      <c r="D1560" s="67" t="s">
        <v>1615</v>
      </c>
      <c r="E1560" s="67"/>
      <c r="F1560" s="70"/>
      <c r="G1560" s="67"/>
      <c r="H1560" s="70"/>
      <c r="I1560" s="69"/>
      <c r="J1560" s="69"/>
      <c r="K1560" s="69"/>
      <c r="L1560" s="69"/>
      <c r="M1560" s="69"/>
      <c r="N1560" s="69"/>
      <c r="O1560" s="69"/>
      <c r="P1560" s="69"/>
      <c r="Q1560" s="69"/>
      <c r="R1560" s="69"/>
      <c r="S1560" s="69"/>
      <c r="T1560" s="69"/>
      <c r="U1560" s="69"/>
      <c r="V1560" s="69"/>
      <c r="W1560" s="69"/>
    </row>
    <row r="1561" spans="2:23">
      <c r="B1561" s="67">
        <v>1559</v>
      </c>
      <c r="C1561" s="67"/>
      <c r="D1561" s="67" t="s">
        <v>1615</v>
      </c>
      <c r="E1561" s="67"/>
      <c r="F1561" s="70"/>
      <c r="G1561" s="67"/>
      <c r="H1561" s="70"/>
      <c r="I1561" s="69"/>
      <c r="J1561" s="69"/>
      <c r="K1561" s="69"/>
      <c r="L1561" s="69"/>
      <c r="M1561" s="69"/>
      <c r="N1561" s="69"/>
      <c r="O1561" s="69"/>
      <c r="P1561" s="69"/>
      <c r="Q1561" s="69"/>
      <c r="R1561" s="69"/>
      <c r="S1561" s="69"/>
      <c r="T1561" s="69"/>
      <c r="U1561" s="69"/>
      <c r="V1561" s="69"/>
      <c r="W1561" s="69"/>
    </row>
    <row r="1562" spans="2:23">
      <c r="B1562" s="67">
        <v>1560</v>
      </c>
      <c r="C1562" s="67"/>
      <c r="D1562" s="67" t="s">
        <v>1615</v>
      </c>
      <c r="E1562" s="67"/>
      <c r="F1562" s="70"/>
      <c r="G1562" s="67"/>
      <c r="H1562" s="70"/>
      <c r="I1562" s="69"/>
      <c r="J1562" s="69"/>
      <c r="K1562" s="69"/>
      <c r="L1562" s="69"/>
      <c r="M1562" s="69"/>
      <c r="N1562" s="69"/>
      <c r="O1562" s="69"/>
      <c r="P1562" s="69"/>
      <c r="Q1562" s="69"/>
      <c r="R1562" s="69"/>
      <c r="S1562" s="69"/>
      <c r="T1562" s="69"/>
      <c r="U1562" s="69"/>
      <c r="V1562" s="69"/>
      <c r="W1562" s="69"/>
    </row>
    <row r="1563" spans="2:23">
      <c r="B1563" s="67">
        <v>1561</v>
      </c>
      <c r="C1563" s="67"/>
      <c r="D1563" s="67" t="s">
        <v>1615</v>
      </c>
      <c r="E1563" s="67"/>
      <c r="F1563" s="70"/>
      <c r="G1563" s="67"/>
      <c r="H1563" s="70"/>
      <c r="I1563" s="69"/>
      <c r="J1563" s="69"/>
      <c r="K1563" s="69"/>
      <c r="L1563" s="69"/>
      <c r="M1563" s="69"/>
      <c r="N1563" s="69"/>
      <c r="O1563" s="69"/>
      <c r="P1563" s="69"/>
      <c r="Q1563" s="69"/>
      <c r="R1563" s="69"/>
      <c r="S1563" s="69"/>
      <c r="T1563" s="69"/>
      <c r="U1563" s="69"/>
      <c r="V1563" s="69"/>
      <c r="W1563" s="69"/>
    </row>
    <row r="1564" spans="2:23">
      <c r="B1564" s="67">
        <v>1562</v>
      </c>
      <c r="C1564" s="67"/>
      <c r="D1564" s="67" t="s">
        <v>1615</v>
      </c>
      <c r="E1564" s="67"/>
      <c r="F1564" s="70"/>
      <c r="G1564" s="67"/>
      <c r="H1564" s="70"/>
      <c r="I1564" s="69"/>
      <c r="J1564" s="69"/>
      <c r="K1564" s="69"/>
      <c r="L1564" s="69"/>
      <c r="M1564" s="69"/>
      <c r="N1564" s="69"/>
      <c r="O1564" s="69"/>
      <c r="P1564" s="69"/>
      <c r="Q1564" s="69"/>
      <c r="R1564" s="69"/>
      <c r="S1564" s="69"/>
      <c r="T1564" s="69"/>
      <c r="U1564" s="69"/>
      <c r="V1564" s="69"/>
      <c r="W1564" s="69"/>
    </row>
    <row r="1565" spans="2:23">
      <c r="B1565" s="67">
        <v>1563</v>
      </c>
      <c r="C1565" s="67"/>
      <c r="D1565" s="67" t="s">
        <v>1615</v>
      </c>
      <c r="E1565" s="67"/>
      <c r="F1565" s="70"/>
      <c r="G1565" s="67"/>
      <c r="H1565" s="70"/>
      <c r="I1565" s="69"/>
      <c r="J1565" s="69"/>
      <c r="K1565" s="69"/>
      <c r="L1565" s="69"/>
      <c r="M1565" s="69"/>
      <c r="N1565" s="69"/>
      <c r="O1565" s="69"/>
      <c r="P1565" s="69"/>
      <c r="Q1565" s="69"/>
      <c r="R1565" s="69"/>
      <c r="S1565" s="69"/>
      <c r="T1565" s="69"/>
      <c r="U1565" s="69"/>
      <c r="V1565" s="69"/>
      <c r="W1565" s="69"/>
    </row>
    <row r="1566" spans="2:23">
      <c r="B1566" s="67">
        <v>1564</v>
      </c>
      <c r="C1566" s="67"/>
      <c r="D1566" s="67" t="s">
        <v>1615</v>
      </c>
      <c r="E1566" s="67"/>
      <c r="F1566" s="70"/>
      <c r="G1566" s="67"/>
      <c r="H1566" s="70"/>
      <c r="I1566" s="69"/>
      <c r="J1566" s="69"/>
      <c r="K1566" s="69"/>
      <c r="L1566" s="69"/>
      <c r="M1566" s="69"/>
      <c r="N1566" s="69"/>
      <c r="O1566" s="69"/>
      <c r="P1566" s="69"/>
      <c r="Q1566" s="69"/>
      <c r="R1566" s="69"/>
      <c r="S1566" s="69"/>
      <c r="T1566" s="69"/>
      <c r="U1566" s="69"/>
      <c r="V1566" s="69"/>
      <c r="W1566" s="69"/>
    </row>
    <row r="1567" spans="2:23">
      <c r="B1567" s="67">
        <v>1565</v>
      </c>
      <c r="C1567" s="67"/>
      <c r="D1567" s="67" t="s">
        <v>1615</v>
      </c>
      <c r="E1567" s="67"/>
      <c r="F1567" s="70"/>
      <c r="G1567" s="67"/>
      <c r="H1567" s="70"/>
      <c r="I1567" s="69"/>
      <c r="J1567" s="69"/>
      <c r="K1567" s="69"/>
      <c r="L1567" s="69"/>
      <c r="M1567" s="69"/>
      <c r="N1567" s="69"/>
      <c r="O1567" s="69"/>
      <c r="P1567" s="69"/>
      <c r="Q1567" s="69"/>
      <c r="R1567" s="69"/>
      <c r="S1567" s="69"/>
      <c r="T1567" s="69"/>
      <c r="U1567" s="69"/>
      <c r="V1567" s="69"/>
      <c r="W1567" s="69"/>
    </row>
    <row r="1568" spans="2:23">
      <c r="B1568" s="67">
        <v>1566</v>
      </c>
      <c r="C1568" s="67"/>
      <c r="D1568" s="67" t="s">
        <v>1615</v>
      </c>
      <c r="E1568" s="67"/>
      <c r="F1568" s="70"/>
      <c r="G1568" s="67"/>
      <c r="H1568" s="70"/>
      <c r="I1568" s="69"/>
      <c r="J1568" s="69"/>
      <c r="K1568" s="69"/>
      <c r="L1568" s="69"/>
      <c r="M1568" s="69"/>
      <c r="N1568" s="69"/>
      <c r="O1568" s="69"/>
      <c r="P1568" s="69"/>
      <c r="Q1568" s="69"/>
      <c r="R1568" s="69"/>
      <c r="S1568" s="69"/>
      <c r="T1568" s="69"/>
      <c r="U1568" s="69"/>
      <c r="V1568" s="69"/>
      <c r="W1568" s="69"/>
    </row>
    <row r="1569" spans="2:23">
      <c r="B1569" s="67">
        <v>1567</v>
      </c>
      <c r="C1569" s="67"/>
      <c r="D1569" s="67" t="s">
        <v>1615</v>
      </c>
      <c r="E1569" s="67"/>
      <c r="F1569" s="70"/>
      <c r="G1569" s="67"/>
      <c r="H1569" s="70"/>
      <c r="I1569" s="69"/>
      <c r="J1569" s="69"/>
      <c r="K1569" s="69"/>
      <c r="L1569" s="69"/>
      <c r="M1569" s="69"/>
      <c r="N1569" s="69"/>
      <c r="O1569" s="69"/>
      <c r="P1569" s="69"/>
      <c r="Q1569" s="69"/>
      <c r="R1569" s="69"/>
      <c r="S1569" s="69"/>
      <c r="T1569" s="69"/>
      <c r="U1569" s="69"/>
      <c r="V1569" s="69"/>
      <c r="W1569" s="69"/>
    </row>
    <row r="1570" spans="2:23">
      <c r="B1570" s="67">
        <v>1568</v>
      </c>
      <c r="C1570" s="67"/>
      <c r="D1570" s="67" t="s">
        <v>1615</v>
      </c>
      <c r="E1570" s="67"/>
      <c r="F1570" s="70"/>
      <c r="G1570" s="67"/>
      <c r="H1570" s="70"/>
      <c r="I1570" s="69"/>
      <c r="J1570" s="69"/>
      <c r="K1570" s="69"/>
      <c r="L1570" s="69"/>
      <c r="M1570" s="69"/>
      <c r="N1570" s="69"/>
      <c r="O1570" s="69"/>
      <c r="P1570" s="69"/>
      <c r="Q1570" s="69"/>
      <c r="R1570" s="69"/>
      <c r="S1570" s="69"/>
      <c r="T1570" s="69"/>
      <c r="U1570" s="69"/>
      <c r="V1570" s="69"/>
      <c r="W1570" s="69"/>
    </row>
    <row r="1571" spans="2:23">
      <c r="B1571" s="67">
        <v>1569</v>
      </c>
      <c r="C1571" s="67"/>
      <c r="D1571" s="67" t="s">
        <v>1615</v>
      </c>
      <c r="E1571" s="67"/>
      <c r="F1571" s="70"/>
      <c r="G1571" s="67"/>
      <c r="H1571" s="70"/>
      <c r="I1571" s="69"/>
      <c r="J1571" s="69"/>
      <c r="K1571" s="69"/>
      <c r="L1571" s="69"/>
      <c r="M1571" s="69"/>
      <c r="N1571" s="69"/>
      <c r="O1571" s="69"/>
      <c r="P1571" s="69"/>
      <c r="Q1571" s="69"/>
      <c r="R1571" s="69"/>
      <c r="S1571" s="69"/>
      <c r="T1571" s="69"/>
      <c r="U1571" s="69"/>
      <c r="V1571" s="69"/>
      <c r="W1571" s="69"/>
    </row>
    <row r="1572" spans="2:23">
      <c r="B1572" s="67">
        <v>1570</v>
      </c>
      <c r="C1572" s="67"/>
      <c r="D1572" s="67" t="s">
        <v>1615</v>
      </c>
      <c r="E1572" s="67"/>
      <c r="F1572" s="70"/>
      <c r="G1572" s="67"/>
      <c r="H1572" s="70"/>
      <c r="I1572" s="69"/>
      <c r="J1572" s="69"/>
      <c r="K1572" s="69"/>
      <c r="L1572" s="69"/>
      <c r="M1572" s="69"/>
      <c r="N1572" s="69"/>
      <c r="O1572" s="69"/>
      <c r="P1572" s="69"/>
      <c r="Q1572" s="69"/>
      <c r="R1572" s="69"/>
      <c r="S1572" s="69"/>
      <c r="T1572" s="69"/>
      <c r="U1572" s="69"/>
      <c r="V1572" s="69"/>
      <c r="W1572" s="69"/>
    </row>
    <row r="1573" spans="2:23">
      <c r="B1573" s="67">
        <v>1571</v>
      </c>
      <c r="C1573" s="67"/>
      <c r="D1573" s="67" t="s">
        <v>1615</v>
      </c>
      <c r="E1573" s="67"/>
      <c r="F1573" s="70"/>
      <c r="G1573" s="67"/>
      <c r="H1573" s="70"/>
      <c r="I1573" s="69"/>
      <c r="J1573" s="69"/>
      <c r="K1573" s="69"/>
      <c r="L1573" s="69"/>
      <c r="M1573" s="69"/>
      <c r="N1573" s="69"/>
      <c r="O1573" s="69"/>
      <c r="P1573" s="69"/>
      <c r="Q1573" s="69"/>
      <c r="R1573" s="69"/>
      <c r="S1573" s="69"/>
      <c r="T1573" s="69"/>
      <c r="U1573" s="69"/>
      <c r="V1573" s="69"/>
      <c r="W1573" s="69"/>
    </row>
    <row r="1574" spans="2:23">
      <c r="B1574" s="67">
        <v>1572</v>
      </c>
      <c r="C1574" s="67"/>
      <c r="D1574" s="67" t="s">
        <v>1615</v>
      </c>
      <c r="E1574" s="67"/>
      <c r="F1574" s="70"/>
      <c r="G1574" s="67"/>
      <c r="H1574" s="70"/>
      <c r="I1574" s="69"/>
      <c r="J1574" s="69"/>
      <c r="K1574" s="69"/>
      <c r="L1574" s="69"/>
      <c r="M1574" s="69"/>
      <c r="N1574" s="69"/>
      <c r="O1574" s="69"/>
      <c r="P1574" s="69"/>
      <c r="Q1574" s="69"/>
      <c r="R1574" s="69"/>
      <c r="S1574" s="69"/>
      <c r="T1574" s="69"/>
      <c r="U1574" s="69"/>
      <c r="V1574" s="69"/>
      <c r="W1574" s="69"/>
    </row>
    <row r="1575" spans="2:23">
      <c r="B1575" s="67">
        <v>1573</v>
      </c>
      <c r="C1575" s="67"/>
      <c r="D1575" s="67" t="s">
        <v>1615</v>
      </c>
      <c r="E1575" s="67"/>
      <c r="F1575" s="70"/>
      <c r="G1575" s="67"/>
      <c r="H1575" s="70"/>
      <c r="I1575" s="69"/>
      <c r="J1575" s="69"/>
      <c r="K1575" s="69"/>
      <c r="L1575" s="69"/>
      <c r="M1575" s="69"/>
      <c r="N1575" s="69"/>
      <c r="O1575" s="69"/>
      <c r="P1575" s="69"/>
      <c r="Q1575" s="69"/>
      <c r="R1575" s="69"/>
      <c r="S1575" s="69"/>
      <c r="T1575" s="69"/>
      <c r="U1575" s="69"/>
      <c r="V1575" s="69"/>
      <c r="W1575" s="69"/>
    </row>
    <row r="1576" spans="2:23">
      <c r="B1576" s="67">
        <v>1574</v>
      </c>
      <c r="C1576" s="67"/>
      <c r="D1576" s="67" t="s">
        <v>1615</v>
      </c>
      <c r="E1576" s="67"/>
      <c r="F1576" s="70"/>
      <c r="G1576" s="67"/>
      <c r="H1576" s="70"/>
      <c r="I1576" s="69"/>
      <c r="J1576" s="69"/>
      <c r="K1576" s="69"/>
      <c r="L1576" s="69"/>
      <c r="M1576" s="69"/>
      <c r="N1576" s="69"/>
      <c r="O1576" s="69"/>
      <c r="P1576" s="69"/>
      <c r="Q1576" s="69"/>
      <c r="R1576" s="69"/>
      <c r="S1576" s="69"/>
      <c r="T1576" s="69"/>
      <c r="U1576" s="69"/>
      <c r="V1576" s="69"/>
      <c r="W1576" s="69"/>
    </row>
    <row r="1577" spans="2:23">
      <c r="B1577" s="67">
        <v>1575</v>
      </c>
      <c r="C1577" s="67"/>
      <c r="D1577" s="67" t="s">
        <v>1615</v>
      </c>
      <c r="E1577" s="67"/>
      <c r="F1577" s="70"/>
      <c r="G1577" s="67"/>
      <c r="H1577" s="70"/>
      <c r="I1577" s="69"/>
      <c r="J1577" s="69"/>
      <c r="K1577" s="69"/>
      <c r="L1577" s="69"/>
      <c r="M1577" s="69"/>
      <c r="N1577" s="69"/>
      <c r="O1577" s="69"/>
      <c r="P1577" s="69"/>
      <c r="Q1577" s="69"/>
      <c r="R1577" s="69"/>
      <c r="S1577" s="69"/>
      <c r="T1577" s="69"/>
      <c r="U1577" s="69"/>
      <c r="V1577" s="69"/>
      <c r="W1577" s="69"/>
    </row>
    <row r="1578" spans="2:23">
      <c r="B1578" s="67">
        <v>1576</v>
      </c>
      <c r="C1578" s="67"/>
      <c r="D1578" s="67" t="s">
        <v>1615</v>
      </c>
      <c r="E1578" s="67"/>
      <c r="F1578" s="70"/>
      <c r="G1578" s="67"/>
      <c r="H1578" s="70"/>
      <c r="I1578" s="69"/>
      <c r="J1578" s="69"/>
      <c r="K1578" s="69"/>
      <c r="L1578" s="69"/>
      <c r="M1578" s="69"/>
      <c r="N1578" s="69"/>
      <c r="O1578" s="69"/>
      <c r="P1578" s="69"/>
      <c r="Q1578" s="69"/>
      <c r="R1578" s="69"/>
      <c r="S1578" s="69"/>
      <c r="T1578" s="69"/>
      <c r="U1578" s="69"/>
      <c r="V1578" s="69"/>
      <c r="W1578" s="69"/>
    </row>
    <row r="1579" spans="2:23">
      <c r="B1579" s="67">
        <v>1577</v>
      </c>
      <c r="C1579" s="67"/>
      <c r="D1579" s="67" t="s">
        <v>1615</v>
      </c>
      <c r="E1579" s="67"/>
      <c r="F1579" s="70"/>
      <c r="G1579" s="67"/>
      <c r="H1579" s="70"/>
      <c r="I1579" s="69"/>
      <c r="J1579" s="69"/>
      <c r="K1579" s="69"/>
      <c r="L1579" s="69"/>
      <c r="M1579" s="69"/>
      <c r="N1579" s="69"/>
      <c r="O1579" s="69"/>
      <c r="P1579" s="69"/>
      <c r="Q1579" s="69"/>
      <c r="R1579" s="69"/>
      <c r="S1579" s="69"/>
      <c r="T1579" s="69"/>
      <c r="U1579" s="69"/>
      <c r="V1579" s="69"/>
      <c r="W1579" s="69"/>
    </row>
    <row r="1580" spans="2:23">
      <c r="B1580" s="67">
        <v>1578</v>
      </c>
      <c r="C1580" s="67"/>
      <c r="D1580" s="67" t="s">
        <v>1615</v>
      </c>
      <c r="E1580" s="67"/>
      <c r="F1580" s="70"/>
      <c r="G1580" s="67"/>
      <c r="H1580" s="70"/>
      <c r="I1580" s="69"/>
      <c r="J1580" s="69"/>
      <c r="K1580" s="69"/>
      <c r="L1580" s="69"/>
      <c r="M1580" s="69"/>
      <c r="N1580" s="69"/>
      <c r="O1580" s="69"/>
      <c r="P1580" s="69"/>
      <c r="Q1580" s="69"/>
      <c r="R1580" s="69"/>
      <c r="S1580" s="69"/>
      <c r="T1580" s="69"/>
      <c r="U1580" s="69"/>
      <c r="V1580" s="69"/>
      <c r="W1580" s="69"/>
    </row>
    <row r="1581" spans="2:23">
      <c r="B1581" s="67">
        <v>1579</v>
      </c>
      <c r="C1581" s="67"/>
      <c r="D1581" s="67" t="s">
        <v>1615</v>
      </c>
      <c r="E1581" s="67"/>
      <c r="F1581" s="70"/>
      <c r="G1581" s="67"/>
      <c r="H1581" s="70"/>
      <c r="I1581" s="69"/>
      <c r="J1581" s="69"/>
      <c r="K1581" s="69"/>
      <c r="L1581" s="69"/>
      <c r="M1581" s="69"/>
      <c r="N1581" s="69"/>
      <c r="O1581" s="69"/>
      <c r="P1581" s="69"/>
      <c r="Q1581" s="69"/>
      <c r="R1581" s="69"/>
      <c r="S1581" s="69"/>
      <c r="T1581" s="69"/>
      <c r="U1581" s="69"/>
      <c r="V1581" s="69"/>
      <c r="W1581" s="69"/>
    </row>
    <row r="1582" spans="2:23">
      <c r="B1582" s="67">
        <v>1580</v>
      </c>
      <c r="C1582" s="67"/>
      <c r="D1582" s="67" t="s">
        <v>1615</v>
      </c>
      <c r="E1582" s="67"/>
      <c r="F1582" s="70"/>
      <c r="G1582" s="67"/>
      <c r="H1582" s="70"/>
      <c r="I1582" s="69"/>
      <c r="J1582" s="69"/>
      <c r="K1582" s="69"/>
      <c r="L1582" s="69"/>
      <c r="M1582" s="69"/>
      <c r="N1582" s="69"/>
      <c r="O1582" s="69"/>
      <c r="P1582" s="69"/>
      <c r="Q1582" s="69"/>
      <c r="R1582" s="69"/>
      <c r="S1582" s="69"/>
      <c r="T1582" s="69"/>
      <c r="U1582" s="69"/>
      <c r="V1582" s="69"/>
      <c r="W1582" s="69"/>
    </row>
    <row r="1583" spans="2:23">
      <c r="B1583" s="67">
        <v>1581</v>
      </c>
      <c r="C1583" s="67"/>
      <c r="D1583" s="67" t="s">
        <v>1615</v>
      </c>
      <c r="E1583" s="67"/>
      <c r="F1583" s="70"/>
      <c r="G1583" s="67"/>
      <c r="H1583" s="70"/>
      <c r="I1583" s="69"/>
      <c r="J1583" s="69"/>
      <c r="K1583" s="69"/>
      <c r="L1583" s="69"/>
      <c r="M1583" s="69"/>
      <c r="N1583" s="69"/>
      <c r="O1583" s="69"/>
      <c r="P1583" s="69"/>
      <c r="Q1583" s="69"/>
      <c r="R1583" s="69"/>
      <c r="S1583" s="69"/>
      <c r="T1583" s="69"/>
      <c r="U1583" s="69"/>
      <c r="V1583" s="69"/>
      <c r="W1583" s="69"/>
    </row>
    <row r="1584" spans="2:23">
      <c r="B1584" s="67">
        <v>1582</v>
      </c>
      <c r="C1584" s="67"/>
      <c r="D1584" s="67" t="s">
        <v>1615</v>
      </c>
      <c r="E1584" s="67"/>
      <c r="F1584" s="70"/>
      <c r="G1584" s="67"/>
      <c r="H1584" s="70"/>
      <c r="I1584" s="69"/>
      <c r="J1584" s="69"/>
      <c r="K1584" s="69"/>
      <c r="L1584" s="69"/>
      <c r="M1584" s="69"/>
      <c r="N1584" s="69"/>
      <c r="O1584" s="69"/>
      <c r="P1584" s="69"/>
      <c r="Q1584" s="69"/>
      <c r="R1584" s="69"/>
      <c r="S1584" s="69"/>
      <c r="T1584" s="69"/>
      <c r="U1584" s="69"/>
      <c r="V1584" s="69"/>
      <c r="W1584" s="69"/>
    </row>
    <row r="1585" spans="2:23">
      <c r="B1585" s="67">
        <v>1583</v>
      </c>
      <c r="C1585" s="67"/>
      <c r="D1585" s="67" t="s">
        <v>1615</v>
      </c>
      <c r="E1585" s="67"/>
      <c r="F1585" s="70"/>
      <c r="G1585" s="67"/>
      <c r="H1585" s="70"/>
      <c r="I1585" s="69"/>
      <c r="J1585" s="69"/>
      <c r="K1585" s="69"/>
      <c r="L1585" s="69"/>
      <c r="M1585" s="69"/>
      <c r="N1585" s="69"/>
      <c r="O1585" s="69"/>
      <c r="P1585" s="69"/>
      <c r="Q1585" s="69"/>
      <c r="R1585" s="69"/>
      <c r="S1585" s="69"/>
      <c r="T1585" s="69"/>
      <c r="U1585" s="69"/>
      <c r="V1585" s="69"/>
      <c r="W1585" s="69"/>
    </row>
    <row r="1586" spans="2:23">
      <c r="B1586" s="67">
        <v>1584</v>
      </c>
      <c r="C1586" s="67"/>
      <c r="D1586" s="67" t="s">
        <v>1615</v>
      </c>
      <c r="E1586" s="67"/>
      <c r="F1586" s="70"/>
      <c r="G1586" s="67"/>
      <c r="H1586" s="70"/>
      <c r="I1586" s="69"/>
      <c r="J1586" s="69"/>
      <c r="K1586" s="69"/>
      <c r="L1586" s="69"/>
      <c r="M1586" s="69"/>
      <c r="N1586" s="69"/>
      <c r="O1586" s="69"/>
      <c r="P1586" s="69"/>
      <c r="Q1586" s="69"/>
      <c r="R1586" s="69"/>
      <c r="S1586" s="69"/>
      <c r="T1586" s="69"/>
      <c r="U1586" s="69"/>
      <c r="V1586" s="69"/>
      <c r="W1586" s="69"/>
    </row>
    <row r="1587" spans="2:23">
      <c r="B1587" s="67">
        <v>1585</v>
      </c>
      <c r="C1587" s="67"/>
      <c r="D1587" s="67" t="s">
        <v>1615</v>
      </c>
      <c r="E1587" s="67"/>
      <c r="F1587" s="70"/>
      <c r="G1587" s="67"/>
      <c r="H1587" s="70"/>
      <c r="I1587" s="69"/>
      <c r="J1587" s="69"/>
      <c r="K1587" s="69"/>
      <c r="L1587" s="69"/>
      <c r="M1587" s="69"/>
      <c r="N1587" s="69"/>
      <c r="O1587" s="69"/>
      <c r="P1587" s="69"/>
      <c r="Q1587" s="69"/>
      <c r="R1587" s="69"/>
      <c r="S1587" s="69"/>
      <c r="T1587" s="69"/>
      <c r="U1587" s="69"/>
      <c r="V1587" s="69"/>
      <c r="W1587" s="69"/>
    </row>
    <row r="1588" spans="2:23">
      <c r="B1588" s="67">
        <v>1586</v>
      </c>
      <c r="C1588" s="67"/>
      <c r="D1588" s="67" t="s">
        <v>1615</v>
      </c>
      <c r="E1588" s="67"/>
      <c r="F1588" s="70"/>
      <c r="G1588" s="67"/>
      <c r="H1588" s="70"/>
      <c r="I1588" s="69"/>
      <c r="J1588" s="69"/>
      <c r="K1588" s="69"/>
      <c r="L1588" s="69"/>
      <c r="M1588" s="69"/>
      <c r="N1588" s="69"/>
      <c r="O1588" s="69"/>
      <c r="P1588" s="69"/>
      <c r="Q1588" s="69"/>
      <c r="R1588" s="69"/>
      <c r="S1588" s="69"/>
      <c r="T1588" s="69"/>
      <c r="U1588" s="69"/>
      <c r="V1588" s="69"/>
      <c r="W1588" s="69"/>
    </row>
    <row r="1589" spans="2:23">
      <c r="B1589" s="67">
        <v>1587</v>
      </c>
      <c r="C1589" s="67"/>
      <c r="D1589" s="67" t="s">
        <v>1615</v>
      </c>
      <c r="E1589" s="67"/>
      <c r="F1589" s="70"/>
      <c r="G1589" s="67"/>
      <c r="H1589" s="70"/>
      <c r="I1589" s="69"/>
      <c r="J1589" s="69"/>
      <c r="K1589" s="69"/>
      <c r="L1589" s="69"/>
      <c r="M1589" s="69"/>
      <c r="N1589" s="69"/>
      <c r="O1589" s="69"/>
      <c r="P1589" s="69"/>
      <c r="Q1589" s="69"/>
      <c r="R1589" s="69"/>
      <c r="S1589" s="69"/>
      <c r="T1589" s="69"/>
      <c r="U1589" s="69"/>
      <c r="V1589" s="69"/>
      <c r="W1589" s="69"/>
    </row>
    <row r="1590" spans="2:23">
      <c r="B1590" s="67">
        <v>1588</v>
      </c>
      <c r="C1590" s="67"/>
      <c r="D1590" s="67" t="s">
        <v>1615</v>
      </c>
      <c r="E1590" s="67"/>
      <c r="F1590" s="70"/>
      <c r="G1590" s="67"/>
      <c r="H1590" s="70"/>
      <c r="I1590" s="69"/>
      <c r="J1590" s="69"/>
      <c r="K1590" s="69"/>
      <c r="L1590" s="69"/>
      <c r="M1590" s="69"/>
      <c r="N1590" s="69"/>
      <c r="O1590" s="69"/>
      <c r="P1590" s="69"/>
      <c r="Q1590" s="69"/>
      <c r="R1590" s="69"/>
      <c r="S1590" s="69"/>
      <c r="T1590" s="69"/>
      <c r="U1590" s="69"/>
      <c r="V1590" s="69"/>
      <c r="W1590" s="69"/>
    </row>
    <row r="1591" spans="2:23">
      <c r="B1591" s="67">
        <v>1589</v>
      </c>
      <c r="C1591" s="67"/>
      <c r="D1591" s="67" t="s">
        <v>1615</v>
      </c>
      <c r="E1591" s="67"/>
      <c r="F1591" s="70"/>
      <c r="G1591" s="67"/>
      <c r="H1591" s="70"/>
      <c r="I1591" s="69"/>
      <c r="J1591" s="69"/>
      <c r="K1591" s="69"/>
      <c r="L1591" s="69"/>
      <c r="M1591" s="69"/>
      <c r="N1591" s="69"/>
      <c r="O1591" s="69"/>
      <c r="P1591" s="69"/>
      <c r="Q1591" s="69"/>
      <c r="R1591" s="69"/>
      <c r="S1591" s="69"/>
      <c r="T1591" s="69"/>
      <c r="U1591" s="69"/>
      <c r="V1591" s="69"/>
      <c r="W1591" s="69"/>
    </row>
    <row r="1592" spans="2:23">
      <c r="B1592" s="67">
        <v>1590</v>
      </c>
      <c r="C1592" s="67"/>
      <c r="D1592" s="67" t="s">
        <v>1615</v>
      </c>
      <c r="E1592" s="67"/>
      <c r="F1592" s="70"/>
      <c r="G1592" s="67"/>
      <c r="H1592" s="70"/>
      <c r="I1592" s="69"/>
      <c r="J1592" s="69"/>
      <c r="K1592" s="69"/>
      <c r="L1592" s="69"/>
      <c r="M1592" s="69"/>
      <c r="N1592" s="69"/>
      <c r="O1592" s="69"/>
      <c r="P1592" s="69"/>
      <c r="Q1592" s="69"/>
      <c r="R1592" s="69"/>
      <c r="S1592" s="69"/>
      <c r="T1592" s="69"/>
      <c r="U1592" s="69"/>
      <c r="V1592" s="69"/>
      <c r="W1592" s="69"/>
    </row>
    <row r="1593" spans="2:23">
      <c r="B1593" s="67">
        <v>1591</v>
      </c>
      <c r="C1593" s="67"/>
      <c r="D1593" s="67" t="s">
        <v>1615</v>
      </c>
      <c r="E1593" s="67"/>
      <c r="F1593" s="70"/>
      <c r="G1593" s="67"/>
      <c r="H1593" s="70"/>
      <c r="I1593" s="69"/>
      <c r="J1593" s="69"/>
      <c r="K1593" s="69"/>
      <c r="L1593" s="69"/>
      <c r="M1593" s="69"/>
      <c r="N1593" s="69"/>
      <c r="O1593" s="69"/>
      <c r="P1593" s="69"/>
      <c r="Q1593" s="69"/>
      <c r="R1593" s="69"/>
      <c r="S1593" s="69"/>
      <c r="T1593" s="69"/>
      <c r="U1593" s="69"/>
      <c r="V1593" s="69"/>
      <c r="W1593" s="69"/>
    </row>
    <row r="1594" spans="2:23">
      <c r="B1594" s="67">
        <v>1592</v>
      </c>
      <c r="C1594" s="67"/>
      <c r="D1594" s="67" t="s">
        <v>1615</v>
      </c>
      <c r="E1594" s="67"/>
      <c r="F1594" s="70"/>
      <c r="G1594" s="67"/>
      <c r="H1594" s="70"/>
      <c r="I1594" s="69"/>
      <c r="J1594" s="69"/>
      <c r="K1594" s="69"/>
      <c r="L1594" s="69"/>
      <c r="M1594" s="69"/>
      <c r="N1594" s="69"/>
      <c r="O1594" s="69"/>
      <c r="P1594" s="69"/>
      <c r="Q1594" s="69"/>
      <c r="R1594" s="69"/>
      <c r="S1594" s="69"/>
      <c r="T1594" s="69"/>
      <c r="U1594" s="69"/>
      <c r="V1594" s="69"/>
      <c r="W1594" s="69"/>
    </row>
    <row r="1595" spans="2:23">
      <c r="B1595" s="67">
        <v>1593</v>
      </c>
      <c r="C1595" s="67"/>
      <c r="D1595" s="67" t="s">
        <v>1615</v>
      </c>
      <c r="E1595" s="67"/>
      <c r="F1595" s="70"/>
      <c r="G1595" s="67"/>
      <c r="H1595" s="70"/>
      <c r="I1595" s="69"/>
      <c r="J1595" s="69"/>
      <c r="K1595" s="69"/>
      <c r="L1595" s="69"/>
      <c r="M1595" s="69"/>
      <c r="N1595" s="69"/>
      <c r="O1595" s="69"/>
      <c r="P1595" s="69"/>
      <c r="Q1595" s="69"/>
      <c r="R1595" s="69"/>
      <c r="S1595" s="69"/>
      <c r="T1595" s="69"/>
      <c r="U1595" s="69"/>
      <c r="V1595" s="69"/>
      <c r="W1595" s="69"/>
    </row>
    <row r="1596" spans="2:23">
      <c r="B1596" s="67">
        <v>1594</v>
      </c>
      <c r="C1596" s="67"/>
      <c r="D1596" s="67" t="s">
        <v>1615</v>
      </c>
      <c r="E1596" s="67"/>
      <c r="F1596" s="70"/>
      <c r="G1596" s="67"/>
      <c r="H1596" s="70"/>
      <c r="I1596" s="69"/>
      <c r="J1596" s="69"/>
      <c r="K1596" s="69"/>
      <c r="L1596" s="69"/>
      <c r="M1596" s="69"/>
      <c r="N1596" s="69"/>
      <c r="O1596" s="69"/>
      <c r="P1596" s="69"/>
      <c r="Q1596" s="69"/>
      <c r="R1596" s="69"/>
      <c r="S1596" s="69"/>
      <c r="T1596" s="69"/>
      <c r="U1596" s="69"/>
      <c r="V1596" s="69"/>
      <c r="W1596" s="69"/>
    </row>
    <row r="1597" spans="2:23">
      <c r="B1597" s="67">
        <v>1595</v>
      </c>
      <c r="C1597" s="67"/>
      <c r="D1597" s="67" t="s">
        <v>1615</v>
      </c>
      <c r="E1597" s="67"/>
      <c r="F1597" s="70"/>
      <c r="G1597" s="67"/>
      <c r="H1597" s="70"/>
      <c r="I1597" s="69"/>
      <c r="J1597" s="69"/>
      <c r="K1597" s="69"/>
      <c r="L1597" s="69"/>
      <c r="M1597" s="69"/>
      <c r="N1597" s="69"/>
      <c r="O1597" s="69"/>
      <c r="P1597" s="69"/>
      <c r="Q1597" s="69"/>
      <c r="R1597" s="69"/>
      <c r="S1597" s="69"/>
      <c r="T1597" s="69"/>
      <c r="U1597" s="69"/>
      <c r="V1597" s="69"/>
      <c r="W1597" s="69"/>
    </row>
    <row r="1598" spans="2:23">
      <c r="B1598" s="67">
        <v>1596</v>
      </c>
      <c r="C1598" s="67"/>
      <c r="D1598" s="67" t="s">
        <v>1615</v>
      </c>
      <c r="E1598" s="67"/>
      <c r="F1598" s="70"/>
      <c r="G1598" s="67"/>
      <c r="H1598" s="70"/>
      <c r="I1598" s="69"/>
      <c r="J1598" s="69"/>
      <c r="K1598" s="69"/>
      <c r="L1598" s="69"/>
      <c r="M1598" s="69"/>
      <c r="N1598" s="69"/>
      <c r="O1598" s="69"/>
      <c r="P1598" s="69"/>
      <c r="Q1598" s="69"/>
      <c r="R1598" s="69"/>
      <c r="S1598" s="69"/>
      <c r="T1598" s="69"/>
      <c r="U1598" s="69"/>
      <c r="V1598" s="69"/>
      <c r="W1598" s="69"/>
    </row>
    <row r="1599" spans="2:23">
      <c r="B1599" s="67">
        <v>1597</v>
      </c>
      <c r="C1599" s="67"/>
      <c r="D1599" s="67" t="s">
        <v>1615</v>
      </c>
      <c r="E1599" s="67"/>
      <c r="F1599" s="70"/>
      <c r="G1599" s="67"/>
      <c r="H1599" s="70"/>
      <c r="I1599" s="69"/>
      <c r="J1599" s="69"/>
      <c r="K1599" s="69"/>
      <c r="L1599" s="69"/>
      <c r="M1599" s="69"/>
      <c r="N1599" s="69"/>
      <c r="O1599" s="69"/>
      <c r="P1599" s="69"/>
      <c r="Q1599" s="69"/>
      <c r="R1599" s="69"/>
      <c r="S1599" s="69"/>
      <c r="T1599" s="69"/>
      <c r="U1599" s="69"/>
      <c r="V1599" s="69"/>
      <c r="W1599" s="69"/>
    </row>
    <row r="1600" spans="2:23">
      <c r="B1600" s="67">
        <v>1598</v>
      </c>
      <c r="C1600" s="67"/>
      <c r="D1600" s="67" t="s">
        <v>1615</v>
      </c>
      <c r="E1600" s="67"/>
      <c r="F1600" s="70"/>
      <c r="G1600" s="67"/>
      <c r="H1600" s="70"/>
      <c r="I1600" s="69"/>
      <c r="J1600" s="69"/>
      <c r="K1600" s="69"/>
      <c r="L1600" s="69"/>
      <c r="M1600" s="69"/>
      <c r="N1600" s="69"/>
      <c r="O1600" s="69"/>
      <c r="P1600" s="69"/>
      <c r="Q1600" s="69"/>
      <c r="R1600" s="69"/>
      <c r="S1600" s="69"/>
      <c r="T1600" s="69"/>
      <c r="U1600" s="69"/>
      <c r="V1600" s="69"/>
      <c r="W1600" s="69"/>
    </row>
    <row r="1601" spans="2:23">
      <c r="B1601" s="67">
        <v>1599</v>
      </c>
      <c r="C1601" s="67"/>
      <c r="D1601" s="67" t="s">
        <v>1615</v>
      </c>
      <c r="E1601" s="67"/>
      <c r="F1601" s="70"/>
      <c r="G1601" s="67"/>
      <c r="H1601" s="70"/>
      <c r="I1601" s="69"/>
      <c r="J1601" s="69"/>
      <c r="K1601" s="69"/>
      <c r="L1601" s="69"/>
      <c r="M1601" s="69"/>
      <c r="N1601" s="69"/>
      <c r="O1601" s="69"/>
      <c r="P1601" s="69"/>
      <c r="Q1601" s="69"/>
      <c r="R1601" s="69"/>
      <c r="S1601" s="69"/>
      <c r="T1601" s="69"/>
      <c r="U1601" s="69"/>
      <c r="V1601" s="69"/>
      <c r="W1601" s="69"/>
    </row>
    <row r="1602" spans="2:23">
      <c r="B1602" s="67">
        <v>1600</v>
      </c>
      <c r="C1602" s="67"/>
      <c r="D1602" s="67" t="s">
        <v>1615</v>
      </c>
      <c r="E1602" s="67"/>
      <c r="F1602" s="70"/>
      <c r="G1602" s="67"/>
      <c r="H1602" s="70"/>
      <c r="I1602" s="69"/>
      <c r="J1602" s="69"/>
      <c r="K1602" s="69"/>
      <c r="L1602" s="69"/>
      <c r="M1602" s="69"/>
      <c r="N1602" s="69"/>
      <c r="O1602" s="69"/>
      <c r="P1602" s="69"/>
      <c r="Q1602" s="69"/>
      <c r="R1602" s="69"/>
      <c r="S1602" s="69"/>
      <c r="T1602" s="69"/>
      <c r="U1602" s="69"/>
      <c r="V1602" s="69"/>
      <c r="W1602" s="69"/>
    </row>
    <row r="1603" spans="2:23">
      <c r="B1603" s="67">
        <v>1601</v>
      </c>
      <c r="C1603" s="67"/>
      <c r="D1603" s="67" t="s">
        <v>1615</v>
      </c>
      <c r="E1603" s="67"/>
      <c r="F1603" s="70"/>
      <c r="G1603" s="67"/>
      <c r="H1603" s="70"/>
      <c r="I1603" s="69"/>
      <c r="J1603" s="69"/>
      <c r="K1603" s="69"/>
      <c r="L1603" s="69"/>
      <c r="M1603" s="69"/>
      <c r="N1603" s="69"/>
      <c r="O1603" s="69"/>
      <c r="P1603" s="69"/>
      <c r="Q1603" s="69"/>
      <c r="R1603" s="69"/>
      <c r="S1603" s="69"/>
      <c r="T1603" s="69"/>
      <c r="U1603" s="69"/>
      <c r="V1603" s="69"/>
      <c r="W1603" s="69"/>
    </row>
    <row r="1604" spans="2:23">
      <c r="B1604" s="67">
        <v>1602</v>
      </c>
      <c r="C1604" s="67"/>
      <c r="D1604" s="67" t="s">
        <v>1615</v>
      </c>
      <c r="E1604" s="67"/>
      <c r="F1604" s="70"/>
      <c r="G1604" s="67"/>
      <c r="H1604" s="70"/>
      <c r="I1604" s="69"/>
      <c r="J1604" s="69"/>
      <c r="K1604" s="69"/>
      <c r="L1604" s="69"/>
      <c r="M1604" s="69"/>
      <c r="N1604" s="69"/>
      <c r="O1604" s="69"/>
      <c r="P1604" s="69"/>
      <c r="Q1604" s="69"/>
      <c r="R1604" s="69"/>
      <c r="S1604" s="69"/>
      <c r="T1604" s="69"/>
      <c r="U1604" s="69"/>
      <c r="V1604" s="69"/>
      <c r="W1604" s="69"/>
    </row>
    <row r="1605" spans="2:23">
      <c r="B1605" s="67">
        <v>1603</v>
      </c>
      <c r="C1605" s="67"/>
      <c r="D1605" s="67" t="s">
        <v>1615</v>
      </c>
      <c r="E1605" s="67"/>
      <c r="F1605" s="70"/>
      <c r="G1605" s="67"/>
      <c r="H1605" s="70"/>
      <c r="I1605" s="69"/>
      <c r="J1605" s="69"/>
      <c r="K1605" s="69"/>
      <c r="L1605" s="69"/>
      <c r="M1605" s="69"/>
      <c r="N1605" s="69"/>
      <c r="O1605" s="69"/>
      <c r="P1605" s="69"/>
      <c r="Q1605" s="69"/>
      <c r="R1605" s="69"/>
      <c r="S1605" s="69"/>
      <c r="T1605" s="69"/>
      <c r="U1605" s="69"/>
      <c r="V1605" s="69"/>
      <c r="W1605" s="69"/>
    </row>
    <row r="1606" spans="2:23">
      <c r="B1606" s="67">
        <v>1604</v>
      </c>
      <c r="C1606" s="67"/>
      <c r="D1606" s="67" t="s">
        <v>1615</v>
      </c>
      <c r="E1606" s="67"/>
      <c r="F1606" s="70"/>
      <c r="G1606" s="67"/>
      <c r="H1606" s="70"/>
      <c r="I1606" s="69"/>
      <c r="J1606" s="69"/>
      <c r="K1606" s="69"/>
      <c r="L1606" s="69"/>
      <c r="M1606" s="69"/>
      <c r="N1606" s="69"/>
      <c r="O1606" s="69"/>
      <c r="P1606" s="69"/>
      <c r="Q1606" s="69"/>
      <c r="R1606" s="69"/>
      <c r="S1606" s="69"/>
      <c r="T1606" s="69"/>
      <c r="U1606" s="69"/>
      <c r="V1606" s="69"/>
      <c r="W1606" s="69"/>
    </row>
    <row r="1607" spans="2:23">
      <c r="B1607" s="67">
        <v>1605</v>
      </c>
      <c r="C1607" s="67"/>
      <c r="D1607" s="67" t="s">
        <v>1615</v>
      </c>
      <c r="E1607" s="67"/>
      <c r="F1607" s="70"/>
      <c r="G1607" s="67"/>
      <c r="H1607" s="70"/>
      <c r="I1607" s="69"/>
      <c r="J1607" s="69"/>
      <c r="K1607" s="69"/>
      <c r="L1607" s="69"/>
      <c r="M1607" s="69"/>
      <c r="N1607" s="69"/>
      <c r="O1607" s="69"/>
      <c r="P1607" s="69"/>
      <c r="Q1607" s="69"/>
      <c r="R1607" s="69"/>
      <c r="S1607" s="69"/>
      <c r="T1607" s="69"/>
      <c r="U1607" s="69"/>
      <c r="V1607" s="69"/>
      <c r="W1607" s="69"/>
    </row>
    <row r="1608" spans="2:23">
      <c r="B1608" s="67">
        <v>1606</v>
      </c>
      <c r="C1608" s="67"/>
      <c r="D1608" s="67" t="s">
        <v>1615</v>
      </c>
      <c r="E1608" s="67"/>
      <c r="F1608" s="70"/>
      <c r="G1608" s="67"/>
      <c r="H1608" s="70"/>
      <c r="I1608" s="69"/>
      <c r="J1608" s="69"/>
      <c r="K1608" s="69"/>
      <c r="L1608" s="69"/>
      <c r="M1608" s="69"/>
      <c r="N1608" s="69"/>
      <c r="O1608" s="69"/>
      <c r="P1608" s="69"/>
      <c r="Q1608" s="69"/>
      <c r="R1608" s="69"/>
      <c r="S1608" s="69"/>
      <c r="T1608" s="69"/>
      <c r="U1608" s="69"/>
      <c r="V1608" s="69"/>
      <c r="W1608" s="69"/>
    </row>
    <row r="1609" spans="2:23">
      <c r="B1609" s="67">
        <v>1607</v>
      </c>
      <c r="C1609" s="67"/>
      <c r="D1609" s="67" t="s">
        <v>1615</v>
      </c>
      <c r="E1609" s="67"/>
      <c r="F1609" s="70"/>
      <c r="G1609" s="67"/>
      <c r="H1609" s="70"/>
      <c r="I1609" s="69"/>
      <c r="J1609" s="69"/>
      <c r="K1609" s="69"/>
      <c r="L1609" s="69"/>
      <c r="M1609" s="69"/>
      <c r="N1609" s="69"/>
      <c r="O1609" s="69"/>
      <c r="P1609" s="69"/>
      <c r="Q1609" s="69"/>
      <c r="R1609" s="69"/>
      <c r="S1609" s="69"/>
      <c r="T1609" s="69"/>
      <c r="U1609" s="69"/>
      <c r="V1609" s="69"/>
      <c r="W1609" s="69"/>
    </row>
    <row r="1610" spans="2:23">
      <c r="B1610" s="67">
        <v>1608</v>
      </c>
      <c r="C1610" s="67"/>
      <c r="D1610" s="67" t="s">
        <v>1615</v>
      </c>
      <c r="E1610" s="67"/>
      <c r="F1610" s="70"/>
      <c r="G1610" s="67"/>
      <c r="H1610" s="70"/>
      <c r="I1610" s="69"/>
      <c r="J1610" s="69"/>
      <c r="K1610" s="69"/>
      <c r="L1610" s="69"/>
      <c r="M1610" s="69"/>
      <c r="N1610" s="69"/>
      <c r="O1610" s="69"/>
      <c r="P1610" s="69"/>
      <c r="Q1610" s="69"/>
      <c r="R1610" s="69"/>
      <c r="S1610" s="69"/>
      <c r="T1610" s="69"/>
      <c r="U1610" s="69"/>
      <c r="V1610" s="69"/>
      <c r="W1610" s="69"/>
    </row>
    <row r="1611" spans="2:23">
      <c r="B1611" s="67">
        <v>1609</v>
      </c>
      <c r="C1611" s="67"/>
      <c r="D1611" s="67" t="s">
        <v>1615</v>
      </c>
      <c r="E1611" s="67"/>
      <c r="F1611" s="70"/>
      <c r="G1611" s="67"/>
      <c r="H1611" s="70"/>
      <c r="I1611" s="69"/>
      <c r="J1611" s="69"/>
      <c r="K1611" s="69"/>
      <c r="L1611" s="69"/>
      <c r="M1611" s="69"/>
      <c r="N1611" s="69"/>
      <c r="O1611" s="69"/>
      <c r="P1611" s="69"/>
      <c r="Q1611" s="69"/>
      <c r="R1611" s="69"/>
      <c r="S1611" s="69"/>
      <c r="T1611" s="69"/>
      <c r="U1611" s="69"/>
      <c r="V1611" s="69"/>
      <c r="W1611" s="69"/>
    </row>
    <row r="1612" spans="2:23">
      <c r="B1612" s="67">
        <v>1610</v>
      </c>
      <c r="C1612" s="67"/>
      <c r="D1612" s="67" t="s">
        <v>1615</v>
      </c>
      <c r="E1612" s="67"/>
      <c r="F1612" s="70"/>
      <c r="G1612" s="67"/>
      <c r="H1612" s="70"/>
      <c r="I1612" s="69"/>
      <c r="J1612" s="69"/>
      <c r="K1612" s="69"/>
      <c r="L1612" s="69"/>
      <c r="M1612" s="69"/>
      <c r="N1612" s="69"/>
      <c r="O1612" s="69"/>
      <c r="P1612" s="69"/>
      <c r="Q1612" s="69"/>
      <c r="R1612" s="69"/>
      <c r="S1612" s="69"/>
      <c r="T1612" s="69"/>
      <c r="U1612" s="69"/>
      <c r="V1612" s="69"/>
      <c r="W1612" s="69"/>
    </row>
    <row r="1613" spans="2:23">
      <c r="B1613" s="67">
        <v>1611</v>
      </c>
      <c r="C1613" s="67"/>
      <c r="D1613" s="67" t="s">
        <v>1615</v>
      </c>
      <c r="E1613" s="67"/>
      <c r="F1613" s="70"/>
      <c r="G1613" s="67"/>
      <c r="H1613" s="70"/>
      <c r="I1613" s="69"/>
      <c r="J1613" s="69"/>
      <c r="K1613" s="69"/>
      <c r="L1613" s="69"/>
      <c r="M1613" s="69"/>
      <c r="N1613" s="69"/>
      <c r="O1613" s="69"/>
      <c r="P1613" s="69"/>
      <c r="Q1613" s="69"/>
      <c r="R1613" s="69"/>
      <c r="S1613" s="69"/>
      <c r="T1613" s="69"/>
      <c r="U1613" s="69"/>
      <c r="V1613" s="69"/>
      <c r="W1613" s="69"/>
    </row>
    <row r="1614" spans="2:23">
      <c r="B1614" s="67">
        <v>1612</v>
      </c>
      <c r="C1614" s="67"/>
      <c r="D1614" s="67" t="s">
        <v>1615</v>
      </c>
      <c r="E1614" s="67"/>
      <c r="F1614" s="70"/>
      <c r="G1614" s="67"/>
      <c r="H1614" s="70"/>
      <c r="I1614" s="69"/>
      <c r="J1614" s="69"/>
      <c r="K1614" s="69"/>
      <c r="L1614" s="69"/>
      <c r="M1614" s="69"/>
      <c r="N1614" s="69"/>
      <c r="O1614" s="69"/>
      <c r="P1614" s="69"/>
      <c r="Q1614" s="69"/>
      <c r="R1614" s="69"/>
      <c r="S1614" s="69"/>
      <c r="T1614" s="69"/>
      <c r="U1614" s="69"/>
      <c r="V1614" s="69"/>
      <c r="W1614" s="69"/>
    </row>
    <row r="1615" spans="2:23">
      <c r="B1615" s="67">
        <v>1613</v>
      </c>
      <c r="C1615" s="67"/>
      <c r="D1615" s="67" t="s">
        <v>1615</v>
      </c>
      <c r="E1615" s="67"/>
      <c r="F1615" s="70"/>
      <c r="G1615" s="67"/>
      <c r="H1615" s="70"/>
      <c r="I1615" s="69"/>
      <c r="J1615" s="69"/>
      <c r="K1615" s="69"/>
      <c r="L1615" s="69"/>
      <c r="M1615" s="69"/>
      <c r="N1615" s="69"/>
      <c r="O1615" s="69"/>
      <c r="P1615" s="69"/>
      <c r="Q1615" s="69"/>
      <c r="R1615" s="69"/>
      <c r="S1615" s="69"/>
      <c r="T1615" s="69"/>
      <c r="U1615" s="69"/>
      <c r="V1615" s="69"/>
      <c r="W1615" s="69"/>
    </row>
    <row r="1616" spans="2:23">
      <c r="B1616" s="67">
        <v>1614</v>
      </c>
      <c r="C1616" s="67"/>
      <c r="D1616" s="67" t="s">
        <v>1615</v>
      </c>
      <c r="E1616" s="67"/>
      <c r="F1616" s="70"/>
      <c r="G1616" s="67"/>
      <c r="H1616" s="70"/>
      <c r="I1616" s="69"/>
      <c r="J1616" s="69"/>
      <c r="K1616" s="69"/>
      <c r="L1616" s="69"/>
      <c r="M1616" s="69"/>
      <c r="N1616" s="69"/>
      <c r="O1616" s="69"/>
      <c r="P1616" s="69"/>
      <c r="Q1616" s="69"/>
      <c r="R1616" s="69"/>
      <c r="S1616" s="69"/>
      <c r="T1616" s="69"/>
      <c r="U1616" s="69"/>
      <c r="V1616" s="69"/>
      <c r="W1616" s="69"/>
    </row>
    <row r="1617" spans="2:23">
      <c r="B1617" s="67">
        <v>1615</v>
      </c>
      <c r="C1617" s="67"/>
      <c r="D1617" s="67" t="s">
        <v>1615</v>
      </c>
      <c r="E1617" s="67"/>
      <c r="F1617" s="70"/>
      <c r="G1617" s="67"/>
      <c r="H1617" s="70"/>
      <c r="I1617" s="69"/>
      <c r="J1617" s="69"/>
      <c r="K1617" s="69"/>
      <c r="L1617" s="69"/>
      <c r="M1617" s="69"/>
      <c r="N1617" s="69"/>
      <c r="O1617" s="69"/>
      <c r="P1617" s="69"/>
      <c r="Q1617" s="69"/>
      <c r="R1617" s="69"/>
      <c r="S1617" s="69"/>
      <c r="T1617" s="69"/>
      <c r="U1617" s="69"/>
      <c r="V1617" s="69"/>
      <c r="W1617" s="69"/>
    </row>
    <row r="1618" spans="2:23">
      <c r="B1618" s="67">
        <v>1616</v>
      </c>
      <c r="C1618" s="67"/>
      <c r="D1618" s="67" t="s">
        <v>1615</v>
      </c>
      <c r="E1618" s="67"/>
      <c r="F1618" s="70"/>
      <c r="G1618" s="67"/>
      <c r="H1618" s="70"/>
      <c r="I1618" s="69"/>
      <c r="J1618" s="69"/>
      <c r="K1618" s="69"/>
      <c r="L1618" s="69"/>
      <c r="M1618" s="69"/>
      <c r="N1618" s="69"/>
      <c r="O1618" s="69"/>
      <c r="P1618" s="69"/>
      <c r="Q1618" s="69"/>
      <c r="R1618" s="69"/>
      <c r="S1618" s="69"/>
      <c r="T1618" s="69"/>
      <c r="U1618" s="69"/>
      <c r="V1618" s="69"/>
      <c r="W1618" s="69"/>
    </row>
    <row r="1619" spans="2:23">
      <c r="B1619" s="67">
        <v>1617</v>
      </c>
      <c r="C1619" s="67"/>
      <c r="D1619" s="67" t="s">
        <v>1615</v>
      </c>
      <c r="E1619" s="67"/>
      <c r="F1619" s="70"/>
      <c r="G1619" s="67"/>
      <c r="H1619" s="70"/>
      <c r="I1619" s="69"/>
      <c r="J1619" s="69"/>
      <c r="K1619" s="69"/>
      <c r="L1619" s="69"/>
      <c r="M1619" s="69"/>
      <c r="N1619" s="69"/>
      <c r="O1619" s="69"/>
      <c r="P1619" s="69"/>
      <c r="Q1619" s="69"/>
      <c r="R1619" s="69"/>
      <c r="S1619" s="69"/>
      <c r="T1619" s="69"/>
      <c r="U1619" s="69"/>
      <c r="V1619" s="69"/>
      <c r="W1619" s="69"/>
    </row>
    <row r="1620" spans="2:23">
      <c r="B1620" s="67">
        <v>1618</v>
      </c>
      <c r="C1620" s="67"/>
      <c r="D1620" s="67" t="s">
        <v>1615</v>
      </c>
      <c r="E1620" s="67"/>
      <c r="F1620" s="70"/>
      <c r="G1620" s="67"/>
      <c r="H1620" s="70"/>
      <c r="I1620" s="69"/>
      <c r="J1620" s="69"/>
      <c r="K1620" s="69"/>
      <c r="L1620" s="69"/>
      <c r="M1620" s="69"/>
      <c r="N1620" s="69"/>
      <c r="O1620" s="69"/>
      <c r="P1620" s="69"/>
      <c r="Q1620" s="69"/>
      <c r="R1620" s="69"/>
      <c r="S1620" s="69"/>
      <c r="T1620" s="69"/>
      <c r="U1620" s="69"/>
      <c r="V1620" s="69"/>
      <c r="W1620" s="69"/>
    </row>
    <row r="1621" spans="2:23">
      <c r="B1621" s="67">
        <v>1619</v>
      </c>
      <c r="C1621" s="67"/>
      <c r="D1621" s="67" t="s">
        <v>1615</v>
      </c>
      <c r="E1621" s="67"/>
      <c r="F1621" s="70"/>
      <c r="G1621" s="67"/>
      <c r="H1621" s="70"/>
      <c r="I1621" s="69"/>
      <c r="J1621" s="69"/>
      <c r="K1621" s="69"/>
      <c r="L1621" s="69"/>
      <c r="M1621" s="69"/>
      <c r="N1621" s="69"/>
      <c r="O1621" s="69"/>
      <c r="P1621" s="69"/>
      <c r="Q1621" s="69"/>
      <c r="R1621" s="69"/>
      <c r="S1621" s="69"/>
      <c r="T1621" s="69"/>
      <c r="U1621" s="69"/>
      <c r="V1621" s="69"/>
      <c r="W1621" s="69"/>
    </row>
    <row r="1622" spans="2:23">
      <c r="B1622" s="67">
        <v>1620</v>
      </c>
      <c r="C1622" s="67"/>
      <c r="D1622" s="67" t="s">
        <v>1615</v>
      </c>
      <c r="E1622" s="67"/>
      <c r="F1622" s="70"/>
      <c r="G1622" s="67"/>
      <c r="H1622" s="70"/>
      <c r="I1622" s="69"/>
      <c r="J1622" s="69"/>
      <c r="K1622" s="69"/>
      <c r="L1622" s="69"/>
      <c r="M1622" s="69"/>
      <c r="N1622" s="69"/>
      <c r="O1622" s="69"/>
      <c r="P1622" s="69"/>
      <c r="Q1622" s="69"/>
      <c r="R1622" s="69"/>
      <c r="S1622" s="69"/>
      <c r="T1622" s="69"/>
      <c r="U1622" s="69"/>
      <c r="V1622" s="69"/>
      <c r="W1622" s="69"/>
    </row>
    <row r="1623" spans="2:23">
      <c r="B1623" s="67">
        <v>1621</v>
      </c>
      <c r="C1623" s="67"/>
      <c r="D1623" s="67" t="s">
        <v>1615</v>
      </c>
      <c r="E1623" s="67"/>
      <c r="F1623" s="70"/>
      <c r="G1623" s="67"/>
      <c r="H1623" s="70"/>
      <c r="I1623" s="69"/>
      <c r="J1623" s="69"/>
      <c r="K1623" s="69"/>
      <c r="L1623" s="69"/>
      <c r="M1623" s="69"/>
      <c r="N1623" s="69"/>
      <c r="O1623" s="69"/>
      <c r="P1623" s="69"/>
      <c r="Q1623" s="69"/>
      <c r="R1623" s="69"/>
      <c r="S1623" s="69"/>
      <c r="T1623" s="69"/>
      <c r="U1623" s="69"/>
      <c r="V1623" s="69"/>
      <c r="W1623" s="69"/>
    </row>
    <row r="1624" spans="2:23">
      <c r="B1624" s="67">
        <v>1622</v>
      </c>
      <c r="C1624" s="67"/>
      <c r="D1624" s="67" t="s">
        <v>1615</v>
      </c>
      <c r="E1624" s="67"/>
      <c r="F1624" s="70"/>
      <c r="G1624" s="67"/>
      <c r="H1624" s="70"/>
      <c r="I1624" s="69"/>
      <c r="J1624" s="69"/>
      <c r="K1624" s="69"/>
      <c r="L1624" s="69"/>
      <c r="M1624" s="69"/>
      <c r="N1624" s="69"/>
      <c r="O1624" s="69"/>
      <c r="P1624" s="69"/>
      <c r="Q1624" s="69"/>
      <c r="R1624" s="69"/>
      <c r="S1624" s="69"/>
      <c r="T1624" s="69"/>
      <c r="U1624" s="69"/>
      <c r="V1624" s="69"/>
      <c r="W1624" s="69"/>
    </row>
    <row r="1625" spans="2:23">
      <c r="B1625" s="67">
        <v>1623</v>
      </c>
      <c r="C1625" s="67"/>
      <c r="D1625" s="67" t="s">
        <v>1615</v>
      </c>
      <c r="E1625" s="67"/>
      <c r="F1625" s="70"/>
      <c r="G1625" s="67"/>
      <c r="H1625" s="70"/>
      <c r="I1625" s="69"/>
      <c r="J1625" s="69"/>
      <c r="K1625" s="69"/>
      <c r="L1625" s="69"/>
      <c r="M1625" s="69"/>
      <c r="N1625" s="69"/>
      <c r="O1625" s="69"/>
      <c r="P1625" s="69"/>
      <c r="Q1625" s="69"/>
      <c r="R1625" s="69"/>
      <c r="S1625" s="69"/>
      <c r="T1625" s="69"/>
      <c r="U1625" s="69"/>
      <c r="V1625" s="69"/>
      <c r="W1625" s="69"/>
    </row>
    <row r="1626" spans="2:23">
      <c r="B1626" s="67">
        <v>1624</v>
      </c>
      <c r="C1626" s="67"/>
      <c r="D1626" s="67" t="s">
        <v>1615</v>
      </c>
      <c r="E1626" s="67"/>
      <c r="F1626" s="70"/>
      <c r="G1626" s="67"/>
      <c r="H1626" s="70"/>
      <c r="I1626" s="69"/>
      <c r="J1626" s="69"/>
      <c r="K1626" s="69"/>
      <c r="L1626" s="69"/>
      <c r="M1626" s="69"/>
      <c r="N1626" s="69"/>
      <c r="O1626" s="69"/>
      <c r="P1626" s="69"/>
      <c r="Q1626" s="69"/>
      <c r="R1626" s="69"/>
      <c r="S1626" s="69"/>
      <c r="T1626" s="69"/>
      <c r="U1626" s="69"/>
      <c r="V1626" s="69"/>
      <c r="W1626" s="69"/>
    </row>
    <row r="1627" spans="2:23">
      <c r="B1627" s="67">
        <v>1625</v>
      </c>
      <c r="C1627" s="67"/>
      <c r="D1627" s="67" t="s">
        <v>1615</v>
      </c>
      <c r="E1627" s="67"/>
      <c r="F1627" s="70"/>
      <c r="G1627" s="67"/>
      <c r="H1627" s="70"/>
      <c r="I1627" s="69"/>
      <c r="J1627" s="69"/>
      <c r="K1627" s="69"/>
      <c r="L1627" s="69"/>
      <c r="M1627" s="69"/>
      <c r="N1627" s="69"/>
      <c r="O1627" s="69"/>
      <c r="P1627" s="69"/>
      <c r="Q1627" s="69"/>
      <c r="R1627" s="69"/>
      <c r="S1627" s="69"/>
      <c r="T1627" s="69"/>
      <c r="U1627" s="69"/>
      <c r="V1627" s="69"/>
      <c r="W1627" s="69"/>
    </row>
    <row r="1628" spans="2:23">
      <c r="B1628" s="67">
        <v>1626</v>
      </c>
      <c r="C1628" s="67"/>
      <c r="D1628" s="67" t="s">
        <v>1615</v>
      </c>
      <c r="E1628" s="67"/>
      <c r="F1628" s="70"/>
      <c r="G1628" s="67"/>
      <c r="H1628" s="70"/>
      <c r="I1628" s="69"/>
      <c r="J1628" s="69"/>
      <c r="K1628" s="69"/>
      <c r="L1628" s="69"/>
      <c r="M1628" s="69"/>
      <c r="N1628" s="69"/>
      <c r="O1628" s="69"/>
      <c r="P1628" s="69"/>
      <c r="Q1628" s="69"/>
      <c r="R1628" s="69"/>
      <c r="S1628" s="69"/>
      <c r="T1628" s="69"/>
      <c r="U1628" s="69"/>
      <c r="V1628" s="69"/>
      <c r="W1628" s="69"/>
    </row>
    <row r="1629" spans="2:23">
      <c r="B1629" s="67">
        <v>1627</v>
      </c>
      <c r="C1629" s="67"/>
      <c r="D1629" s="67" t="s">
        <v>1615</v>
      </c>
      <c r="E1629" s="67"/>
      <c r="F1629" s="70"/>
      <c r="G1629" s="67"/>
      <c r="H1629" s="70"/>
      <c r="I1629" s="69"/>
      <c r="J1629" s="69"/>
      <c r="K1629" s="69"/>
      <c r="L1629" s="69"/>
      <c r="M1629" s="69"/>
      <c r="N1629" s="69"/>
      <c r="O1629" s="69"/>
      <c r="P1629" s="69"/>
      <c r="Q1629" s="69"/>
      <c r="R1629" s="69"/>
      <c r="S1629" s="69"/>
      <c r="T1629" s="69"/>
      <c r="U1629" s="69"/>
      <c r="V1629" s="69"/>
      <c r="W1629" s="69"/>
    </row>
    <row r="1630" spans="2:23">
      <c r="B1630" s="67">
        <v>1628</v>
      </c>
      <c r="C1630" s="67"/>
      <c r="D1630" s="67" t="s">
        <v>1615</v>
      </c>
      <c r="E1630" s="67"/>
      <c r="F1630" s="70"/>
      <c r="G1630" s="67"/>
      <c r="H1630" s="70"/>
      <c r="I1630" s="69"/>
      <c r="J1630" s="69"/>
      <c r="K1630" s="69"/>
      <c r="L1630" s="69"/>
      <c r="M1630" s="69"/>
      <c r="N1630" s="69"/>
      <c r="O1630" s="69"/>
      <c r="P1630" s="69"/>
      <c r="Q1630" s="69"/>
      <c r="R1630" s="69"/>
      <c r="S1630" s="69"/>
      <c r="T1630" s="69"/>
      <c r="U1630" s="69"/>
      <c r="V1630" s="69"/>
      <c r="W1630" s="69"/>
    </row>
    <row r="1631" spans="2:23">
      <c r="B1631" s="67">
        <v>1629</v>
      </c>
      <c r="C1631" s="67"/>
      <c r="D1631" s="67" t="s">
        <v>1615</v>
      </c>
      <c r="E1631" s="67"/>
      <c r="F1631" s="70"/>
      <c r="G1631" s="67"/>
      <c r="H1631" s="70"/>
      <c r="I1631" s="69"/>
      <c r="J1631" s="69"/>
      <c r="K1631" s="69"/>
      <c r="L1631" s="69"/>
      <c r="M1631" s="69"/>
      <c r="N1631" s="69"/>
      <c r="O1631" s="69"/>
      <c r="P1631" s="69"/>
      <c r="Q1631" s="69"/>
      <c r="R1631" s="69"/>
      <c r="S1631" s="69"/>
      <c r="T1631" s="69"/>
      <c r="U1631" s="69"/>
      <c r="V1631" s="69"/>
      <c r="W1631" s="69"/>
    </row>
    <row r="1632" spans="2:23">
      <c r="B1632" s="67">
        <v>1630</v>
      </c>
      <c r="C1632" s="67"/>
      <c r="D1632" s="67" t="s">
        <v>1615</v>
      </c>
      <c r="E1632" s="67"/>
      <c r="F1632" s="70"/>
      <c r="G1632" s="67"/>
      <c r="H1632" s="70"/>
      <c r="I1632" s="69"/>
      <c r="J1632" s="69"/>
      <c r="K1632" s="69"/>
      <c r="L1632" s="69"/>
      <c r="M1632" s="69"/>
      <c r="N1632" s="69"/>
      <c r="O1632" s="69"/>
      <c r="P1632" s="69"/>
      <c r="Q1632" s="69"/>
      <c r="R1632" s="69"/>
      <c r="S1632" s="69"/>
      <c r="T1632" s="69"/>
      <c r="U1632" s="69"/>
      <c r="V1632" s="69"/>
      <c r="W1632" s="69"/>
    </row>
    <row r="1633" spans="2:23">
      <c r="B1633" s="67">
        <v>1631</v>
      </c>
      <c r="C1633" s="67"/>
      <c r="D1633" s="67" t="s">
        <v>1615</v>
      </c>
      <c r="E1633" s="67"/>
      <c r="F1633" s="70"/>
      <c r="G1633" s="67"/>
      <c r="H1633" s="70"/>
      <c r="I1633" s="69"/>
      <c r="J1633" s="69"/>
      <c r="K1633" s="69"/>
      <c r="L1633" s="69"/>
      <c r="M1633" s="69"/>
      <c r="N1633" s="69"/>
      <c r="O1633" s="69"/>
      <c r="P1633" s="69"/>
      <c r="Q1633" s="69"/>
      <c r="R1633" s="69"/>
      <c r="S1633" s="69"/>
      <c r="T1633" s="69"/>
      <c r="U1633" s="69"/>
      <c r="V1633" s="69"/>
      <c r="W1633" s="69"/>
    </row>
    <row r="1634" spans="2:23">
      <c r="B1634" s="67">
        <v>1632</v>
      </c>
      <c r="C1634" s="67"/>
      <c r="D1634" s="67" t="s">
        <v>1615</v>
      </c>
      <c r="E1634" s="67"/>
      <c r="F1634" s="70"/>
      <c r="G1634" s="67"/>
      <c r="H1634" s="70"/>
      <c r="I1634" s="69"/>
      <c r="J1634" s="69"/>
      <c r="K1634" s="69"/>
      <c r="L1634" s="69"/>
      <c r="M1634" s="69"/>
      <c r="N1634" s="69"/>
      <c r="O1634" s="69"/>
      <c r="P1634" s="69"/>
      <c r="Q1634" s="69"/>
      <c r="R1634" s="69"/>
      <c r="S1634" s="69"/>
      <c r="T1634" s="69"/>
      <c r="U1634" s="69"/>
      <c r="V1634" s="69"/>
      <c r="W1634" s="69"/>
    </row>
    <row r="1635" spans="2:23">
      <c r="B1635" s="67">
        <v>1633</v>
      </c>
      <c r="C1635" s="67"/>
      <c r="D1635" s="67" t="s">
        <v>1615</v>
      </c>
      <c r="E1635" s="67"/>
      <c r="F1635" s="70"/>
      <c r="G1635" s="67"/>
      <c r="H1635" s="70"/>
      <c r="I1635" s="69"/>
      <c r="J1635" s="69"/>
      <c r="K1635" s="69"/>
      <c r="L1635" s="69"/>
      <c r="M1635" s="69"/>
      <c r="N1635" s="69"/>
      <c r="O1635" s="69"/>
      <c r="P1635" s="69"/>
      <c r="Q1635" s="69"/>
      <c r="R1635" s="69"/>
      <c r="S1635" s="69"/>
      <c r="T1635" s="69"/>
      <c r="U1635" s="69"/>
      <c r="V1635" s="69"/>
      <c r="W1635" s="69"/>
    </row>
    <row r="1636" spans="2:23">
      <c r="B1636" s="67">
        <v>1634</v>
      </c>
      <c r="C1636" s="67"/>
      <c r="D1636" s="67" t="s">
        <v>1615</v>
      </c>
      <c r="E1636" s="67"/>
      <c r="F1636" s="70"/>
      <c r="G1636" s="67"/>
      <c r="H1636" s="70"/>
      <c r="I1636" s="69"/>
      <c r="J1636" s="69"/>
      <c r="K1636" s="69"/>
      <c r="L1636" s="69"/>
      <c r="M1636" s="69"/>
      <c r="N1636" s="69"/>
      <c r="O1636" s="69"/>
      <c r="P1636" s="69"/>
      <c r="Q1636" s="69"/>
      <c r="R1636" s="69"/>
      <c r="S1636" s="69"/>
      <c r="T1636" s="69"/>
      <c r="U1636" s="69"/>
      <c r="V1636" s="69"/>
      <c r="W1636" s="69"/>
    </row>
    <row r="1637" spans="2:23">
      <c r="B1637" s="67">
        <v>1635</v>
      </c>
      <c r="C1637" s="67"/>
      <c r="D1637" s="67" t="s">
        <v>1615</v>
      </c>
      <c r="E1637" s="67"/>
      <c r="F1637" s="70"/>
      <c r="G1637" s="67"/>
      <c r="H1637" s="70"/>
      <c r="I1637" s="69"/>
      <c r="J1637" s="69"/>
      <c r="K1637" s="69"/>
      <c r="L1637" s="69"/>
      <c r="M1637" s="69"/>
      <c r="N1637" s="69"/>
      <c r="O1637" s="69"/>
      <c r="P1637" s="69"/>
      <c r="Q1637" s="69"/>
      <c r="R1637" s="69"/>
      <c r="S1637" s="69"/>
      <c r="T1637" s="69"/>
      <c r="U1637" s="69"/>
      <c r="V1637" s="69"/>
      <c r="W1637" s="69"/>
    </row>
    <row r="1638" spans="2:23">
      <c r="B1638" s="67">
        <v>1636</v>
      </c>
      <c r="C1638" s="67"/>
      <c r="D1638" s="67" t="s">
        <v>1615</v>
      </c>
      <c r="E1638" s="67"/>
      <c r="F1638" s="70"/>
      <c r="G1638" s="67"/>
      <c r="H1638" s="70"/>
      <c r="I1638" s="69"/>
      <c r="J1638" s="69"/>
      <c r="K1638" s="69"/>
      <c r="L1638" s="69"/>
      <c r="M1638" s="69"/>
      <c r="N1638" s="69"/>
      <c r="O1638" s="69"/>
      <c r="P1638" s="69"/>
      <c r="Q1638" s="69"/>
      <c r="R1638" s="69"/>
      <c r="S1638" s="69"/>
      <c r="T1638" s="69"/>
      <c r="U1638" s="69"/>
      <c r="V1638" s="69"/>
      <c r="W1638" s="69"/>
    </row>
    <row r="1639" spans="2:23">
      <c r="B1639" s="67">
        <v>1637</v>
      </c>
      <c r="C1639" s="67"/>
      <c r="D1639" s="67" t="s">
        <v>1615</v>
      </c>
      <c r="E1639" s="67"/>
      <c r="F1639" s="70"/>
      <c r="G1639" s="67"/>
      <c r="H1639" s="70"/>
      <c r="I1639" s="69"/>
      <c r="J1639" s="69"/>
      <c r="K1639" s="69"/>
      <c r="L1639" s="69"/>
      <c r="M1639" s="69"/>
      <c r="N1639" s="69"/>
      <c r="O1639" s="69"/>
      <c r="P1639" s="69"/>
      <c r="Q1639" s="69"/>
      <c r="R1639" s="69"/>
      <c r="S1639" s="69"/>
      <c r="T1639" s="69"/>
      <c r="U1639" s="69"/>
      <c r="V1639" s="69"/>
      <c r="W1639" s="69"/>
    </row>
    <row r="1640" spans="2:23">
      <c r="B1640" s="67">
        <v>1638</v>
      </c>
      <c r="C1640" s="67"/>
      <c r="D1640" s="67" t="s">
        <v>1615</v>
      </c>
      <c r="E1640" s="67"/>
      <c r="F1640" s="70"/>
      <c r="G1640" s="67"/>
      <c r="H1640" s="70"/>
      <c r="I1640" s="69"/>
      <c r="J1640" s="69"/>
      <c r="K1640" s="69"/>
      <c r="L1640" s="69"/>
      <c r="M1640" s="69"/>
      <c r="N1640" s="69"/>
      <c r="O1640" s="69"/>
      <c r="P1640" s="69"/>
      <c r="Q1640" s="69"/>
      <c r="R1640" s="69"/>
      <c r="S1640" s="69"/>
      <c r="T1640" s="69"/>
      <c r="U1640" s="69"/>
      <c r="V1640" s="69"/>
      <c r="W1640" s="69"/>
    </row>
    <row r="1641" spans="2:23">
      <c r="B1641" s="67">
        <v>1639</v>
      </c>
      <c r="C1641" s="67"/>
      <c r="D1641" s="67" t="s">
        <v>1615</v>
      </c>
      <c r="E1641" s="67"/>
      <c r="F1641" s="70"/>
      <c r="G1641" s="67"/>
      <c r="H1641" s="70"/>
      <c r="I1641" s="69"/>
      <c r="J1641" s="69"/>
      <c r="K1641" s="69"/>
      <c r="L1641" s="69"/>
      <c r="M1641" s="69"/>
      <c r="N1641" s="69"/>
      <c r="O1641" s="69"/>
      <c r="P1641" s="69"/>
      <c r="Q1641" s="69"/>
      <c r="R1641" s="69"/>
      <c r="S1641" s="69"/>
      <c r="T1641" s="69"/>
      <c r="U1641" s="69"/>
      <c r="V1641" s="69"/>
      <c r="W1641" s="69"/>
    </row>
    <row r="1642" spans="2:23">
      <c r="B1642" s="67">
        <v>1640</v>
      </c>
      <c r="C1642" s="67"/>
      <c r="D1642" s="67" t="s">
        <v>1615</v>
      </c>
      <c r="E1642" s="67"/>
      <c r="F1642" s="70"/>
      <c r="G1642" s="67"/>
      <c r="H1642" s="70"/>
      <c r="I1642" s="69"/>
      <c r="J1642" s="69"/>
      <c r="K1642" s="69"/>
      <c r="L1642" s="69"/>
      <c r="M1642" s="69"/>
      <c r="N1642" s="69"/>
      <c r="O1642" s="69"/>
      <c r="P1642" s="69"/>
      <c r="Q1642" s="69"/>
      <c r="R1642" s="69"/>
      <c r="S1642" s="69"/>
      <c r="T1642" s="69"/>
      <c r="U1642" s="69"/>
      <c r="V1642" s="69"/>
      <c r="W1642" s="69"/>
    </row>
    <row r="1643" spans="2:23">
      <c r="B1643" s="67">
        <v>1641</v>
      </c>
      <c r="C1643" s="67"/>
      <c r="D1643" s="67" t="s">
        <v>1615</v>
      </c>
      <c r="E1643" s="67"/>
      <c r="F1643" s="70"/>
      <c r="G1643" s="67"/>
      <c r="H1643" s="70"/>
      <c r="I1643" s="69"/>
      <c r="J1643" s="69"/>
      <c r="K1643" s="69"/>
      <c r="L1643" s="69"/>
      <c r="M1643" s="69"/>
      <c r="N1643" s="69"/>
      <c r="O1643" s="69"/>
      <c r="P1643" s="69"/>
      <c r="Q1643" s="69"/>
      <c r="R1643" s="69"/>
      <c r="S1643" s="69"/>
      <c r="T1643" s="69"/>
      <c r="U1643" s="69"/>
      <c r="V1643" s="69"/>
      <c r="W1643" s="69"/>
    </row>
    <row r="1644" spans="2:23">
      <c r="B1644" s="67">
        <v>1642</v>
      </c>
      <c r="C1644" s="67"/>
      <c r="D1644" s="67" t="s">
        <v>1615</v>
      </c>
      <c r="E1644" s="67"/>
      <c r="F1644" s="70"/>
      <c r="G1644" s="67"/>
      <c r="H1644" s="70"/>
      <c r="I1644" s="69"/>
      <c r="J1644" s="69"/>
      <c r="K1644" s="69"/>
      <c r="L1644" s="69"/>
      <c r="M1644" s="69"/>
      <c r="N1644" s="69"/>
      <c r="O1644" s="69"/>
      <c r="P1644" s="69"/>
      <c r="Q1644" s="69"/>
      <c r="R1644" s="69"/>
      <c r="S1644" s="69"/>
      <c r="T1644" s="69"/>
      <c r="U1644" s="69"/>
      <c r="V1644" s="69"/>
      <c r="W1644" s="69"/>
    </row>
    <row r="1645" spans="2:23">
      <c r="B1645" s="67">
        <v>1643</v>
      </c>
      <c r="C1645" s="67"/>
      <c r="D1645" s="67" t="s">
        <v>1615</v>
      </c>
      <c r="E1645" s="67"/>
      <c r="F1645" s="70"/>
      <c r="G1645" s="67"/>
      <c r="H1645" s="70"/>
      <c r="I1645" s="69"/>
      <c r="J1645" s="69"/>
      <c r="K1645" s="69"/>
      <c r="L1645" s="69"/>
      <c r="M1645" s="69"/>
      <c r="N1645" s="69"/>
      <c r="O1645" s="69"/>
      <c r="P1645" s="69"/>
      <c r="Q1645" s="69"/>
      <c r="R1645" s="69"/>
      <c r="S1645" s="69"/>
      <c r="T1645" s="69"/>
      <c r="U1645" s="69"/>
      <c r="V1645" s="69"/>
      <c r="W1645" s="69"/>
    </row>
    <row r="1646" spans="2:23">
      <c r="B1646" s="67">
        <v>1644</v>
      </c>
      <c r="C1646" s="67"/>
      <c r="D1646" s="67" t="s">
        <v>1615</v>
      </c>
      <c r="E1646" s="67"/>
      <c r="F1646" s="70"/>
      <c r="G1646" s="67"/>
      <c r="H1646" s="70"/>
      <c r="I1646" s="69"/>
      <c r="J1646" s="69"/>
      <c r="K1646" s="69"/>
      <c r="L1646" s="69"/>
      <c r="M1646" s="69"/>
      <c r="N1646" s="69"/>
      <c r="O1646" s="69"/>
      <c r="P1646" s="69"/>
      <c r="Q1646" s="69"/>
      <c r="R1646" s="69"/>
      <c r="S1646" s="69"/>
      <c r="T1646" s="69"/>
      <c r="U1646" s="69"/>
      <c r="V1646" s="69"/>
      <c r="W1646" s="69"/>
    </row>
    <row r="1647" spans="2:23">
      <c r="B1647" s="67">
        <v>1645</v>
      </c>
      <c r="C1647" s="67"/>
      <c r="D1647" s="67" t="s">
        <v>1615</v>
      </c>
      <c r="E1647" s="67"/>
      <c r="F1647" s="70"/>
      <c r="G1647" s="67"/>
      <c r="H1647" s="70"/>
      <c r="I1647" s="69"/>
      <c r="J1647" s="69"/>
      <c r="K1647" s="69"/>
      <c r="L1647" s="69"/>
      <c r="M1647" s="69"/>
      <c r="N1647" s="69"/>
      <c r="O1647" s="69"/>
      <c r="P1647" s="69"/>
      <c r="Q1647" s="69"/>
      <c r="R1647" s="69"/>
      <c r="S1647" s="69"/>
      <c r="T1647" s="69"/>
      <c r="U1647" s="69"/>
      <c r="V1647" s="69"/>
      <c r="W1647" s="69"/>
    </row>
    <row r="1648" spans="2:23">
      <c r="B1648" s="67">
        <v>1646</v>
      </c>
      <c r="C1648" s="67"/>
      <c r="D1648" s="67" t="s">
        <v>1615</v>
      </c>
      <c r="E1648" s="67"/>
      <c r="F1648" s="70"/>
      <c r="G1648" s="67"/>
      <c r="H1648" s="70"/>
      <c r="I1648" s="69"/>
      <c r="J1648" s="69"/>
      <c r="K1648" s="69"/>
      <c r="L1648" s="69"/>
      <c r="M1648" s="69"/>
      <c r="N1648" s="69"/>
      <c r="O1648" s="69"/>
      <c r="P1648" s="69"/>
      <c r="Q1648" s="69"/>
      <c r="R1648" s="69"/>
      <c r="S1648" s="69"/>
      <c r="T1648" s="69"/>
      <c r="U1648" s="69"/>
      <c r="V1648" s="69"/>
      <c r="W1648" s="69"/>
    </row>
    <row r="1649" spans="2:23">
      <c r="B1649" s="67">
        <v>1647</v>
      </c>
      <c r="C1649" s="67"/>
      <c r="D1649" s="67" t="s">
        <v>1615</v>
      </c>
      <c r="E1649" s="67"/>
      <c r="F1649" s="70"/>
      <c r="G1649" s="67"/>
      <c r="H1649" s="70"/>
      <c r="I1649" s="69"/>
      <c r="J1649" s="69"/>
      <c r="K1649" s="69"/>
      <c r="L1649" s="69"/>
      <c r="M1649" s="69"/>
      <c r="N1649" s="69"/>
      <c r="O1649" s="69"/>
      <c r="P1649" s="69"/>
      <c r="Q1649" s="69"/>
      <c r="R1649" s="69"/>
      <c r="S1649" s="69"/>
      <c r="T1649" s="69"/>
      <c r="U1649" s="69"/>
      <c r="V1649" s="69"/>
      <c r="W1649" s="69"/>
    </row>
    <row r="1650" spans="2:23">
      <c r="B1650" s="67">
        <v>1648</v>
      </c>
      <c r="C1650" s="67"/>
      <c r="D1650" s="67" t="s">
        <v>1615</v>
      </c>
      <c r="E1650" s="67"/>
      <c r="F1650" s="70"/>
      <c r="G1650" s="67"/>
      <c r="H1650" s="70"/>
      <c r="I1650" s="69"/>
      <c r="J1650" s="69"/>
      <c r="K1650" s="69"/>
      <c r="L1650" s="69"/>
      <c r="M1650" s="69"/>
      <c r="N1650" s="69"/>
      <c r="O1650" s="69"/>
      <c r="P1650" s="69"/>
      <c r="Q1650" s="69"/>
      <c r="R1650" s="69"/>
      <c r="S1650" s="69"/>
      <c r="T1650" s="69"/>
      <c r="U1650" s="69"/>
      <c r="V1650" s="69"/>
      <c r="W1650" s="69"/>
    </row>
    <row r="1651" spans="2:23">
      <c r="B1651" s="67">
        <v>1649</v>
      </c>
      <c r="C1651" s="67"/>
      <c r="D1651" s="67" t="s">
        <v>1615</v>
      </c>
      <c r="E1651" s="67"/>
      <c r="F1651" s="70"/>
      <c r="G1651" s="67"/>
      <c r="H1651" s="70"/>
      <c r="I1651" s="69"/>
      <c r="J1651" s="69"/>
      <c r="K1651" s="69"/>
      <c r="L1651" s="69"/>
      <c r="M1651" s="69"/>
      <c r="N1651" s="69"/>
      <c r="O1651" s="69"/>
      <c r="P1651" s="69"/>
      <c r="Q1651" s="69"/>
      <c r="R1651" s="69"/>
      <c r="S1651" s="69"/>
      <c r="T1651" s="69"/>
      <c r="U1651" s="69"/>
      <c r="V1651" s="69"/>
      <c r="W1651" s="69"/>
    </row>
    <row r="1652" spans="2:23">
      <c r="B1652" s="67">
        <v>1650</v>
      </c>
      <c r="C1652" s="67"/>
      <c r="D1652" s="67" t="s">
        <v>1615</v>
      </c>
      <c r="E1652" s="67"/>
      <c r="F1652" s="70"/>
      <c r="G1652" s="67"/>
      <c r="H1652" s="70"/>
      <c r="I1652" s="69"/>
      <c r="J1652" s="69"/>
      <c r="K1652" s="69"/>
      <c r="L1652" s="69"/>
      <c r="M1652" s="69"/>
      <c r="N1652" s="69"/>
      <c r="O1652" s="69"/>
      <c r="P1652" s="69"/>
      <c r="Q1652" s="69"/>
      <c r="R1652" s="69"/>
      <c r="S1652" s="69"/>
      <c r="T1652" s="69"/>
      <c r="U1652" s="69"/>
      <c r="V1652" s="69"/>
      <c r="W1652" s="69"/>
    </row>
    <row r="1653" spans="2:23">
      <c r="B1653" s="67">
        <v>1651</v>
      </c>
      <c r="C1653" s="67"/>
      <c r="D1653" s="67" t="s">
        <v>1615</v>
      </c>
      <c r="E1653" s="67"/>
      <c r="F1653" s="70"/>
      <c r="G1653" s="67"/>
      <c r="H1653" s="70"/>
      <c r="I1653" s="69"/>
      <c r="J1653" s="69"/>
      <c r="K1653" s="69"/>
      <c r="L1653" s="69"/>
      <c r="M1653" s="69"/>
      <c r="N1653" s="69"/>
      <c r="O1653" s="69"/>
      <c r="P1653" s="69"/>
      <c r="Q1653" s="69"/>
      <c r="R1653" s="69"/>
      <c r="S1653" s="69"/>
      <c r="T1653" s="69"/>
      <c r="U1653" s="69"/>
      <c r="V1653" s="69"/>
      <c r="W1653" s="69"/>
    </row>
    <row r="1654" spans="2:23">
      <c r="B1654" s="67">
        <v>1652</v>
      </c>
      <c r="C1654" s="67"/>
      <c r="D1654" s="67" t="s">
        <v>1615</v>
      </c>
      <c r="E1654" s="67"/>
      <c r="F1654" s="70"/>
      <c r="G1654" s="67"/>
      <c r="H1654" s="70"/>
      <c r="I1654" s="69"/>
      <c r="J1654" s="69"/>
      <c r="K1654" s="69"/>
      <c r="L1654" s="69"/>
      <c r="M1654" s="69"/>
      <c r="N1654" s="69"/>
      <c r="O1654" s="69"/>
      <c r="P1654" s="69"/>
      <c r="Q1654" s="69"/>
      <c r="R1654" s="69"/>
      <c r="S1654" s="69"/>
      <c r="T1654" s="69"/>
      <c r="U1654" s="69"/>
      <c r="V1654" s="69"/>
      <c r="W1654" s="69"/>
    </row>
    <row r="1655" spans="2:23">
      <c r="B1655" s="67">
        <v>1653</v>
      </c>
      <c r="C1655" s="67"/>
      <c r="D1655" s="67" t="s">
        <v>1615</v>
      </c>
      <c r="E1655" s="67"/>
      <c r="F1655" s="70"/>
      <c r="G1655" s="67"/>
      <c r="H1655" s="70"/>
      <c r="I1655" s="69"/>
      <c r="J1655" s="69"/>
      <c r="K1655" s="69"/>
      <c r="L1655" s="69"/>
      <c r="M1655" s="69"/>
      <c r="N1655" s="69"/>
      <c r="O1655" s="69"/>
      <c r="P1655" s="69"/>
      <c r="Q1655" s="69"/>
      <c r="R1655" s="69"/>
      <c r="S1655" s="69"/>
      <c r="T1655" s="69"/>
      <c r="U1655" s="69"/>
      <c r="V1655" s="69"/>
      <c r="W1655" s="69"/>
    </row>
    <row r="1656" spans="2:23">
      <c r="B1656" s="67">
        <v>1654</v>
      </c>
      <c r="C1656" s="67"/>
      <c r="D1656" s="67" t="s">
        <v>1615</v>
      </c>
      <c r="E1656" s="67"/>
      <c r="F1656" s="70"/>
      <c r="G1656" s="67"/>
      <c r="H1656" s="70"/>
      <c r="I1656" s="69"/>
      <c r="J1656" s="69"/>
      <c r="K1656" s="69"/>
      <c r="L1656" s="69"/>
      <c r="M1656" s="69"/>
      <c r="N1656" s="69"/>
      <c r="O1656" s="69"/>
      <c r="P1656" s="69"/>
      <c r="Q1656" s="69"/>
      <c r="R1656" s="69"/>
      <c r="S1656" s="69"/>
      <c r="T1656" s="69"/>
      <c r="U1656" s="69"/>
      <c r="V1656" s="69"/>
      <c r="W1656" s="69"/>
    </row>
    <row r="1657" spans="2:23">
      <c r="B1657" s="67">
        <v>1655</v>
      </c>
      <c r="C1657" s="67"/>
      <c r="D1657" s="67" t="s">
        <v>1615</v>
      </c>
      <c r="E1657" s="67"/>
      <c r="F1657" s="70"/>
      <c r="G1657" s="67"/>
      <c r="H1657" s="70"/>
      <c r="I1657" s="69"/>
      <c r="J1657" s="69"/>
      <c r="K1657" s="69"/>
      <c r="L1657" s="69"/>
      <c r="M1657" s="69"/>
      <c r="N1657" s="69"/>
      <c r="O1657" s="69"/>
      <c r="P1657" s="69"/>
      <c r="Q1657" s="69"/>
      <c r="R1657" s="69"/>
      <c r="S1657" s="69"/>
      <c r="T1657" s="69"/>
      <c r="U1657" s="69"/>
      <c r="V1657" s="69"/>
      <c r="W1657" s="69"/>
    </row>
    <row r="1658" spans="2:23">
      <c r="B1658" s="67">
        <v>1656</v>
      </c>
      <c r="C1658" s="67"/>
      <c r="D1658" s="67" t="s">
        <v>1615</v>
      </c>
      <c r="E1658" s="67"/>
      <c r="F1658" s="70"/>
      <c r="G1658" s="67"/>
      <c r="H1658" s="70"/>
      <c r="I1658" s="69"/>
      <c r="J1658" s="69"/>
      <c r="K1658" s="69"/>
      <c r="L1658" s="69"/>
      <c r="M1658" s="69"/>
      <c r="N1658" s="69"/>
      <c r="O1658" s="69"/>
      <c r="P1658" s="69"/>
      <c r="Q1658" s="69"/>
      <c r="R1658" s="69"/>
      <c r="S1658" s="69"/>
      <c r="T1658" s="69"/>
      <c r="U1658" s="69"/>
      <c r="V1658" s="69"/>
      <c r="W1658" s="69"/>
    </row>
    <row r="1659" spans="2:23">
      <c r="B1659" s="67">
        <v>1657</v>
      </c>
      <c r="C1659" s="67"/>
      <c r="D1659" s="67" t="s">
        <v>1615</v>
      </c>
      <c r="E1659" s="67"/>
      <c r="F1659" s="70"/>
      <c r="G1659" s="67"/>
      <c r="H1659" s="70"/>
      <c r="I1659" s="69"/>
      <c r="J1659" s="69"/>
      <c r="K1659" s="69"/>
      <c r="L1659" s="69"/>
      <c r="M1659" s="69"/>
      <c r="N1659" s="69"/>
      <c r="O1659" s="69"/>
      <c r="P1659" s="69"/>
      <c r="Q1659" s="69"/>
      <c r="R1659" s="69"/>
      <c r="S1659" s="69"/>
      <c r="T1659" s="69"/>
      <c r="U1659" s="69"/>
      <c r="V1659" s="69"/>
      <c r="W1659" s="69"/>
    </row>
    <row r="1660" spans="2:23">
      <c r="B1660" s="67">
        <v>1658</v>
      </c>
      <c r="C1660" s="67"/>
      <c r="D1660" s="67" t="s">
        <v>1615</v>
      </c>
      <c r="E1660" s="67"/>
      <c r="F1660" s="70"/>
      <c r="G1660" s="67"/>
      <c r="H1660" s="70"/>
      <c r="I1660" s="69"/>
      <c r="J1660" s="69"/>
      <c r="K1660" s="69"/>
      <c r="L1660" s="69"/>
      <c r="M1660" s="69"/>
      <c r="N1660" s="69"/>
      <c r="O1660" s="69"/>
      <c r="P1660" s="69"/>
      <c r="Q1660" s="69"/>
      <c r="R1660" s="69"/>
      <c r="S1660" s="69"/>
      <c r="T1660" s="69"/>
      <c r="U1660" s="69"/>
      <c r="V1660" s="69"/>
      <c r="W1660" s="69"/>
    </row>
    <row r="1661" spans="2:23">
      <c r="B1661" s="67">
        <v>1659</v>
      </c>
      <c r="C1661" s="67"/>
      <c r="D1661" s="67" t="s">
        <v>1615</v>
      </c>
      <c r="E1661" s="67"/>
      <c r="F1661" s="70"/>
      <c r="G1661" s="67"/>
      <c r="H1661" s="70"/>
      <c r="I1661" s="69"/>
      <c r="J1661" s="69"/>
      <c r="K1661" s="69"/>
      <c r="L1661" s="69"/>
      <c r="M1661" s="69"/>
      <c r="N1661" s="69"/>
      <c r="O1661" s="69"/>
      <c r="P1661" s="69"/>
      <c r="Q1661" s="69"/>
      <c r="R1661" s="69"/>
      <c r="S1661" s="69"/>
      <c r="T1661" s="69"/>
      <c r="U1661" s="69"/>
      <c r="V1661" s="69"/>
      <c r="W1661" s="69"/>
    </row>
    <row r="1662" spans="2:23">
      <c r="B1662" s="67">
        <v>1660</v>
      </c>
      <c r="C1662" s="67"/>
      <c r="D1662" s="67" t="s">
        <v>1615</v>
      </c>
      <c r="E1662" s="67"/>
      <c r="F1662" s="70"/>
      <c r="G1662" s="67"/>
      <c r="H1662" s="70"/>
      <c r="I1662" s="69"/>
      <c r="J1662" s="69"/>
      <c r="K1662" s="69"/>
      <c r="L1662" s="69"/>
      <c r="M1662" s="69"/>
      <c r="N1662" s="69"/>
      <c r="O1662" s="69"/>
      <c r="P1662" s="69"/>
      <c r="Q1662" s="69"/>
      <c r="R1662" s="69"/>
      <c r="S1662" s="69"/>
      <c r="T1662" s="69"/>
      <c r="U1662" s="69"/>
      <c r="V1662" s="69"/>
      <c r="W1662" s="69"/>
    </row>
    <row r="1663" spans="2:23">
      <c r="B1663" s="67">
        <v>1661</v>
      </c>
      <c r="C1663" s="67"/>
      <c r="D1663" s="67" t="s">
        <v>1615</v>
      </c>
      <c r="E1663" s="67"/>
      <c r="F1663" s="70"/>
      <c r="G1663" s="67"/>
      <c r="H1663" s="70"/>
      <c r="I1663" s="69"/>
      <c r="J1663" s="69"/>
      <c r="K1663" s="69"/>
      <c r="L1663" s="69"/>
      <c r="M1663" s="69"/>
      <c r="N1663" s="69"/>
      <c r="O1663" s="69"/>
      <c r="P1663" s="69"/>
      <c r="Q1663" s="69"/>
      <c r="R1663" s="69"/>
      <c r="S1663" s="69"/>
      <c r="T1663" s="69"/>
      <c r="U1663" s="69"/>
      <c r="V1663" s="69"/>
      <c r="W1663" s="69"/>
    </row>
    <row r="1664" spans="2:23">
      <c r="B1664" s="67">
        <v>1662</v>
      </c>
      <c r="C1664" s="67"/>
      <c r="D1664" s="67" t="s">
        <v>1615</v>
      </c>
      <c r="E1664" s="67"/>
      <c r="F1664" s="70"/>
      <c r="G1664" s="67"/>
      <c r="H1664" s="70"/>
      <c r="I1664" s="69"/>
      <c r="J1664" s="69"/>
      <c r="K1664" s="69"/>
      <c r="L1664" s="69"/>
      <c r="M1664" s="69"/>
      <c r="N1664" s="69"/>
      <c r="O1664" s="69"/>
      <c r="P1664" s="69"/>
      <c r="Q1664" s="69"/>
      <c r="R1664" s="69"/>
      <c r="S1664" s="69"/>
      <c r="T1664" s="69"/>
      <c r="U1664" s="69"/>
      <c r="V1664" s="69"/>
      <c r="W1664" s="69"/>
    </row>
    <row r="1665" spans="2:23">
      <c r="B1665" s="67">
        <v>1663</v>
      </c>
      <c r="C1665" s="67"/>
      <c r="D1665" s="67" t="s">
        <v>1615</v>
      </c>
      <c r="E1665" s="67"/>
      <c r="F1665" s="70"/>
      <c r="G1665" s="67"/>
      <c r="H1665" s="70"/>
      <c r="I1665" s="69"/>
      <c r="J1665" s="69"/>
      <c r="K1665" s="69"/>
      <c r="L1665" s="69"/>
      <c r="M1665" s="69"/>
      <c r="N1665" s="69"/>
      <c r="O1665" s="69"/>
      <c r="P1665" s="69"/>
      <c r="Q1665" s="69"/>
      <c r="R1665" s="69"/>
      <c r="S1665" s="69"/>
      <c r="T1665" s="69"/>
      <c r="U1665" s="69"/>
      <c r="V1665" s="69"/>
      <c r="W1665" s="69"/>
    </row>
    <row r="1666" spans="2:23">
      <c r="B1666" s="67">
        <v>1664</v>
      </c>
      <c r="C1666" s="67"/>
      <c r="D1666" s="67" t="s">
        <v>1615</v>
      </c>
      <c r="E1666" s="67"/>
      <c r="F1666" s="70"/>
      <c r="G1666" s="67"/>
      <c r="H1666" s="70"/>
      <c r="I1666" s="69"/>
      <c r="J1666" s="69"/>
      <c r="K1666" s="69"/>
      <c r="L1666" s="69"/>
      <c r="M1666" s="69"/>
      <c r="N1666" s="69"/>
      <c r="O1666" s="69"/>
      <c r="P1666" s="69"/>
      <c r="Q1666" s="69"/>
      <c r="R1666" s="69"/>
      <c r="S1666" s="69"/>
      <c r="T1666" s="69"/>
      <c r="U1666" s="69"/>
      <c r="V1666" s="69"/>
      <c r="W1666" s="69"/>
    </row>
    <row r="1667" spans="2:23">
      <c r="B1667" s="67">
        <v>1665</v>
      </c>
      <c r="C1667" s="67"/>
      <c r="D1667" s="67" t="s">
        <v>1615</v>
      </c>
      <c r="E1667" s="67"/>
      <c r="F1667" s="70"/>
      <c r="G1667" s="67"/>
      <c r="H1667" s="70"/>
      <c r="I1667" s="69"/>
      <c r="J1667" s="69"/>
      <c r="K1667" s="69"/>
      <c r="L1667" s="69"/>
      <c r="M1667" s="69"/>
      <c r="N1667" s="69"/>
      <c r="O1667" s="69"/>
      <c r="P1667" s="69"/>
      <c r="Q1667" s="69"/>
      <c r="R1667" s="69"/>
      <c r="S1667" s="69"/>
      <c r="T1667" s="69"/>
      <c r="U1667" s="69"/>
      <c r="V1667" s="69"/>
      <c r="W1667" s="69"/>
    </row>
    <row r="1668" spans="2:23">
      <c r="B1668" s="67">
        <v>1666</v>
      </c>
      <c r="C1668" s="67"/>
      <c r="D1668" s="67" t="s">
        <v>1615</v>
      </c>
      <c r="E1668" s="67"/>
      <c r="F1668" s="70"/>
      <c r="G1668" s="67"/>
      <c r="H1668" s="70"/>
      <c r="I1668" s="69"/>
      <c r="J1668" s="69"/>
      <c r="K1668" s="69"/>
      <c r="L1668" s="69"/>
      <c r="M1668" s="69"/>
      <c r="N1668" s="69"/>
      <c r="O1668" s="69"/>
      <c r="P1668" s="69"/>
      <c r="Q1668" s="69"/>
      <c r="R1668" s="69"/>
      <c r="S1668" s="69"/>
      <c r="T1668" s="69"/>
      <c r="U1668" s="69"/>
      <c r="V1668" s="69"/>
      <c r="W1668" s="69"/>
    </row>
    <row r="1669" spans="2:23">
      <c r="B1669" s="67">
        <v>1667</v>
      </c>
      <c r="C1669" s="67"/>
      <c r="D1669" s="67" t="s">
        <v>1615</v>
      </c>
      <c r="E1669" s="67"/>
      <c r="F1669" s="70"/>
      <c r="G1669" s="67"/>
      <c r="H1669" s="70"/>
      <c r="I1669" s="69"/>
      <c r="J1669" s="69"/>
      <c r="K1669" s="69"/>
      <c r="L1669" s="69"/>
      <c r="M1669" s="69"/>
      <c r="N1669" s="69"/>
      <c r="O1669" s="69"/>
      <c r="P1669" s="69"/>
      <c r="Q1669" s="69"/>
      <c r="R1669" s="69"/>
      <c r="S1669" s="69"/>
      <c r="T1669" s="69"/>
      <c r="U1669" s="69"/>
      <c r="V1669" s="69"/>
      <c r="W1669" s="69"/>
    </row>
    <row r="1670" spans="2:23">
      <c r="B1670" s="67">
        <v>1668</v>
      </c>
      <c r="C1670" s="67"/>
      <c r="D1670" s="67" t="s">
        <v>1615</v>
      </c>
      <c r="E1670" s="67"/>
      <c r="F1670" s="70"/>
      <c r="G1670" s="67"/>
      <c r="H1670" s="70"/>
      <c r="I1670" s="69"/>
      <c r="J1670" s="69"/>
      <c r="K1670" s="69"/>
      <c r="L1670" s="69"/>
      <c r="M1670" s="69"/>
      <c r="N1670" s="69"/>
      <c r="O1670" s="69"/>
      <c r="P1670" s="69"/>
      <c r="Q1670" s="69"/>
      <c r="R1670" s="69"/>
      <c r="S1670" s="69"/>
      <c r="T1670" s="69"/>
      <c r="U1670" s="69"/>
      <c r="V1670" s="69"/>
      <c r="W1670" s="69"/>
    </row>
    <row r="1671" spans="2:23">
      <c r="B1671" s="67">
        <v>1669</v>
      </c>
      <c r="C1671" s="67"/>
      <c r="D1671" s="67" t="s">
        <v>1615</v>
      </c>
      <c r="E1671" s="67"/>
      <c r="F1671" s="70"/>
      <c r="G1671" s="67"/>
      <c r="H1671" s="70"/>
      <c r="I1671" s="69"/>
      <c r="J1671" s="69"/>
      <c r="K1671" s="69"/>
      <c r="L1671" s="69"/>
      <c r="M1671" s="69"/>
      <c r="N1671" s="69"/>
      <c r="O1671" s="69"/>
      <c r="P1671" s="69"/>
      <c r="Q1671" s="69"/>
      <c r="R1671" s="69"/>
      <c r="S1671" s="69"/>
      <c r="T1671" s="69"/>
      <c r="U1671" s="69"/>
      <c r="V1671" s="69"/>
      <c r="W1671" s="69"/>
    </row>
    <row r="1672" spans="2:23">
      <c r="B1672" s="67">
        <v>1670</v>
      </c>
      <c r="C1672" s="67"/>
      <c r="D1672" s="67" t="s">
        <v>1615</v>
      </c>
      <c r="E1672" s="67"/>
      <c r="F1672" s="70"/>
      <c r="G1672" s="67"/>
      <c r="H1672" s="70"/>
      <c r="I1672" s="69"/>
      <c r="J1672" s="69"/>
      <c r="K1672" s="69"/>
      <c r="L1672" s="69"/>
      <c r="M1672" s="69"/>
      <c r="N1672" s="69"/>
      <c r="O1672" s="69"/>
      <c r="P1672" s="69"/>
      <c r="Q1672" s="69"/>
      <c r="R1672" s="69"/>
      <c r="S1672" s="69"/>
      <c r="T1672" s="69"/>
      <c r="U1672" s="69"/>
      <c r="V1672" s="69"/>
      <c r="W1672" s="69"/>
    </row>
    <row r="1673" spans="2:23">
      <c r="B1673" s="67">
        <v>1671</v>
      </c>
      <c r="C1673" s="67"/>
      <c r="D1673" s="67" t="s">
        <v>1615</v>
      </c>
      <c r="E1673" s="67"/>
      <c r="F1673" s="70"/>
      <c r="G1673" s="67"/>
      <c r="H1673" s="70"/>
      <c r="I1673" s="69"/>
      <c r="J1673" s="69"/>
      <c r="K1673" s="69"/>
      <c r="L1673" s="69"/>
      <c r="M1673" s="69"/>
      <c r="N1673" s="69"/>
      <c r="O1673" s="69"/>
      <c r="P1673" s="69"/>
      <c r="Q1673" s="69"/>
      <c r="R1673" s="69"/>
      <c r="S1673" s="69"/>
      <c r="T1673" s="69"/>
      <c r="U1673" s="69"/>
      <c r="V1673" s="69"/>
      <c r="W1673" s="69"/>
    </row>
    <row r="1674" spans="2:23">
      <c r="B1674" s="67">
        <v>1672</v>
      </c>
      <c r="C1674" s="67"/>
      <c r="D1674" s="67" t="s">
        <v>1615</v>
      </c>
      <c r="E1674" s="67"/>
      <c r="F1674" s="70"/>
      <c r="G1674" s="67"/>
      <c r="H1674" s="70"/>
      <c r="I1674" s="69"/>
      <c r="J1674" s="69"/>
      <c r="K1674" s="69"/>
      <c r="L1674" s="69"/>
      <c r="M1674" s="69"/>
      <c r="N1674" s="69"/>
      <c r="O1674" s="69"/>
      <c r="P1674" s="69"/>
      <c r="Q1674" s="69"/>
      <c r="R1674" s="69"/>
      <c r="S1674" s="69"/>
      <c r="T1674" s="69"/>
      <c r="U1674" s="69"/>
      <c r="V1674" s="69"/>
      <c r="W1674" s="69"/>
    </row>
    <row r="1675" spans="2:23">
      <c r="B1675" s="67">
        <v>1673</v>
      </c>
      <c r="C1675" s="67"/>
      <c r="D1675" s="67" t="s">
        <v>1615</v>
      </c>
      <c r="E1675" s="67"/>
      <c r="F1675" s="70"/>
      <c r="G1675" s="67"/>
      <c r="H1675" s="70"/>
      <c r="I1675" s="69"/>
      <c r="J1675" s="69"/>
      <c r="K1675" s="69"/>
      <c r="L1675" s="69"/>
      <c r="M1675" s="69"/>
      <c r="N1675" s="69"/>
      <c r="O1675" s="69"/>
      <c r="P1675" s="69"/>
      <c r="Q1675" s="69"/>
      <c r="R1675" s="69"/>
      <c r="S1675" s="69"/>
      <c r="T1675" s="69"/>
      <c r="U1675" s="69"/>
      <c r="V1675" s="69"/>
      <c r="W1675" s="69"/>
    </row>
    <row r="1676" spans="2:23">
      <c r="B1676" s="67">
        <v>1674</v>
      </c>
      <c r="C1676" s="67"/>
      <c r="D1676" s="67" t="s">
        <v>1615</v>
      </c>
      <c r="E1676" s="67"/>
      <c r="F1676" s="70"/>
      <c r="G1676" s="67"/>
      <c r="H1676" s="70"/>
      <c r="I1676" s="69"/>
      <c r="J1676" s="69"/>
      <c r="K1676" s="69"/>
      <c r="L1676" s="69"/>
      <c r="M1676" s="69"/>
      <c r="N1676" s="69"/>
      <c r="O1676" s="69"/>
      <c r="P1676" s="69"/>
      <c r="Q1676" s="69"/>
      <c r="R1676" s="69"/>
      <c r="S1676" s="69"/>
      <c r="T1676" s="69"/>
      <c r="U1676" s="69"/>
      <c r="V1676" s="69"/>
      <c r="W1676" s="69"/>
    </row>
    <row r="1677" spans="2:23">
      <c r="B1677" s="67">
        <v>1675</v>
      </c>
      <c r="C1677" s="67"/>
      <c r="D1677" s="67" t="s">
        <v>1615</v>
      </c>
      <c r="E1677" s="67"/>
      <c r="F1677" s="70"/>
      <c r="G1677" s="67"/>
      <c r="H1677" s="70"/>
      <c r="I1677" s="69"/>
      <c r="J1677" s="69"/>
      <c r="K1677" s="69"/>
      <c r="L1677" s="69"/>
      <c r="M1677" s="69"/>
      <c r="N1677" s="69"/>
      <c r="O1677" s="69"/>
      <c r="P1677" s="69"/>
      <c r="Q1677" s="69"/>
      <c r="R1677" s="69"/>
      <c r="S1677" s="69"/>
      <c r="T1677" s="69"/>
      <c r="U1677" s="69"/>
      <c r="V1677" s="69"/>
      <c r="W1677" s="69"/>
    </row>
    <row r="1678" spans="2:23">
      <c r="B1678" s="67">
        <v>1676</v>
      </c>
      <c r="C1678" s="67"/>
      <c r="D1678" s="67" t="s">
        <v>1615</v>
      </c>
      <c r="E1678" s="67"/>
      <c r="F1678" s="70"/>
      <c r="G1678" s="67"/>
      <c r="H1678" s="70"/>
      <c r="I1678" s="69"/>
      <c r="J1678" s="69"/>
      <c r="K1678" s="69"/>
      <c r="L1678" s="69"/>
      <c r="M1678" s="69"/>
      <c r="N1678" s="69"/>
      <c r="O1678" s="69"/>
      <c r="P1678" s="69"/>
      <c r="Q1678" s="69"/>
      <c r="R1678" s="69"/>
      <c r="S1678" s="69"/>
      <c r="T1678" s="69"/>
      <c r="U1678" s="69"/>
      <c r="V1678" s="69"/>
      <c r="W1678" s="69"/>
    </row>
    <row r="1679" spans="2:23">
      <c r="B1679" s="67">
        <v>1677</v>
      </c>
      <c r="C1679" s="67"/>
      <c r="D1679" s="67" t="s">
        <v>1615</v>
      </c>
      <c r="E1679" s="67"/>
      <c r="F1679" s="70"/>
      <c r="G1679" s="67"/>
      <c r="H1679" s="70"/>
      <c r="I1679" s="69"/>
      <c r="J1679" s="69"/>
      <c r="K1679" s="69"/>
      <c r="L1679" s="69"/>
      <c r="M1679" s="69"/>
      <c r="N1679" s="69"/>
      <c r="O1679" s="69"/>
      <c r="P1679" s="69"/>
      <c r="Q1679" s="69"/>
      <c r="R1679" s="69"/>
      <c r="S1679" s="69"/>
      <c r="T1679" s="69"/>
      <c r="U1679" s="69"/>
      <c r="V1679" s="69"/>
      <c r="W1679" s="69"/>
    </row>
    <row r="1680" spans="2:23">
      <c r="B1680" s="67">
        <v>1678</v>
      </c>
      <c r="C1680" s="67"/>
      <c r="D1680" s="67" t="s">
        <v>1615</v>
      </c>
      <c r="E1680" s="67"/>
      <c r="F1680" s="70"/>
      <c r="G1680" s="67"/>
      <c r="H1680" s="70"/>
      <c r="I1680" s="69"/>
      <c r="J1680" s="69"/>
      <c r="K1680" s="69"/>
      <c r="L1680" s="69"/>
      <c r="M1680" s="69"/>
      <c r="N1680" s="69"/>
      <c r="O1680" s="69"/>
      <c r="P1680" s="69"/>
      <c r="Q1680" s="69"/>
      <c r="R1680" s="69"/>
      <c r="S1680" s="69"/>
      <c r="T1680" s="69"/>
      <c r="U1680" s="69"/>
      <c r="V1680" s="69"/>
      <c r="W1680" s="69"/>
    </row>
    <row r="1681" spans="2:23">
      <c r="B1681" s="67">
        <v>1679</v>
      </c>
      <c r="C1681" s="67"/>
      <c r="D1681" s="67" t="s">
        <v>1615</v>
      </c>
      <c r="E1681" s="67"/>
      <c r="F1681" s="70"/>
      <c r="G1681" s="67"/>
      <c r="H1681" s="70"/>
      <c r="I1681" s="69"/>
      <c r="J1681" s="69"/>
      <c r="K1681" s="69"/>
      <c r="L1681" s="69"/>
      <c r="M1681" s="69"/>
      <c r="N1681" s="69"/>
      <c r="O1681" s="69"/>
      <c r="P1681" s="69"/>
      <c r="Q1681" s="69"/>
      <c r="R1681" s="69"/>
      <c r="S1681" s="69"/>
      <c r="T1681" s="69"/>
      <c r="U1681" s="69"/>
      <c r="V1681" s="69"/>
      <c r="W1681" s="69"/>
    </row>
    <row r="1682" spans="2:23">
      <c r="B1682" s="67">
        <v>1680</v>
      </c>
      <c r="C1682" s="67"/>
      <c r="D1682" s="67" t="s">
        <v>1615</v>
      </c>
      <c r="E1682" s="67"/>
      <c r="F1682" s="70"/>
      <c r="G1682" s="67"/>
      <c r="H1682" s="70"/>
      <c r="I1682" s="69"/>
      <c r="J1682" s="69"/>
      <c r="K1682" s="69"/>
      <c r="L1682" s="69"/>
      <c r="M1682" s="69"/>
      <c r="N1682" s="69"/>
      <c r="O1682" s="69"/>
      <c r="P1682" s="69"/>
      <c r="Q1682" s="69"/>
      <c r="R1682" s="69"/>
      <c r="S1682" s="69"/>
      <c r="T1682" s="69"/>
      <c r="U1682" s="69"/>
      <c r="V1682" s="69"/>
      <c r="W1682" s="69"/>
    </row>
    <row r="1683" spans="2:23">
      <c r="B1683" s="67">
        <v>1681</v>
      </c>
      <c r="C1683" s="67"/>
      <c r="D1683" s="67" t="s">
        <v>1615</v>
      </c>
      <c r="E1683" s="67"/>
      <c r="F1683" s="70"/>
      <c r="G1683" s="67"/>
      <c r="H1683" s="70"/>
      <c r="I1683" s="69"/>
      <c r="J1683" s="69"/>
      <c r="K1683" s="69"/>
      <c r="L1683" s="69"/>
      <c r="M1683" s="69"/>
      <c r="N1683" s="69"/>
      <c r="O1683" s="69"/>
      <c r="P1683" s="69"/>
      <c r="Q1683" s="69"/>
      <c r="R1683" s="69"/>
      <c r="S1683" s="69"/>
      <c r="T1683" s="69"/>
      <c r="U1683" s="69"/>
      <c r="V1683" s="69"/>
      <c r="W1683" s="69"/>
    </row>
    <row r="1684" spans="2:23">
      <c r="B1684" s="67">
        <v>1682</v>
      </c>
      <c r="C1684" s="67"/>
      <c r="D1684" s="67" t="s">
        <v>1615</v>
      </c>
      <c r="E1684" s="67"/>
      <c r="F1684" s="70"/>
      <c r="G1684" s="67"/>
      <c r="H1684" s="70"/>
      <c r="I1684" s="69"/>
      <c r="J1684" s="69"/>
      <c r="K1684" s="69"/>
      <c r="L1684" s="69"/>
      <c r="M1684" s="69"/>
      <c r="N1684" s="69"/>
      <c r="O1684" s="69"/>
      <c r="P1684" s="69"/>
      <c r="Q1684" s="69"/>
      <c r="R1684" s="69"/>
      <c r="S1684" s="69"/>
      <c r="T1684" s="69"/>
      <c r="U1684" s="69"/>
      <c r="V1684" s="69"/>
      <c r="W1684" s="69"/>
    </row>
    <row r="1685" spans="2:23">
      <c r="B1685" s="67">
        <v>1683</v>
      </c>
      <c r="C1685" s="67"/>
      <c r="D1685" s="67" t="s">
        <v>1615</v>
      </c>
      <c r="E1685" s="67"/>
      <c r="F1685" s="70"/>
      <c r="G1685" s="67"/>
      <c r="H1685" s="70"/>
      <c r="I1685" s="69"/>
      <c r="J1685" s="69"/>
      <c r="K1685" s="69"/>
      <c r="L1685" s="69"/>
      <c r="M1685" s="69"/>
      <c r="N1685" s="69"/>
      <c r="O1685" s="69"/>
      <c r="P1685" s="69"/>
      <c r="Q1685" s="69"/>
      <c r="R1685" s="69"/>
      <c r="S1685" s="69"/>
      <c r="T1685" s="69"/>
      <c r="U1685" s="69"/>
      <c r="V1685" s="69"/>
      <c r="W1685" s="69"/>
    </row>
    <row r="1686" spans="2:23">
      <c r="B1686" s="67">
        <v>1684</v>
      </c>
      <c r="C1686" s="67"/>
      <c r="D1686" s="67" t="s">
        <v>1615</v>
      </c>
      <c r="E1686" s="67"/>
      <c r="F1686" s="70"/>
      <c r="G1686" s="67"/>
      <c r="H1686" s="70"/>
      <c r="I1686" s="69"/>
      <c r="J1686" s="69"/>
      <c r="K1686" s="69"/>
      <c r="L1686" s="69"/>
      <c r="M1686" s="69"/>
      <c r="N1686" s="69"/>
      <c r="O1686" s="69"/>
      <c r="P1686" s="69"/>
      <c r="Q1686" s="69"/>
      <c r="R1686" s="69"/>
      <c r="S1686" s="69"/>
      <c r="T1686" s="69"/>
      <c r="U1686" s="69"/>
      <c r="V1686" s="69"/>
      <c r="W1686" s="69"/>
    </row>
    <row r="1687" spans="2:23">
      <c r="B1687" s="67">
        <v>1685</v>
      </c>
      <c r="C1687" s="67"/>
      <c r="D1687" s="67" t="s">
        <v>1615</v>
      </c>
      <c r="E1687" s="67"/>
      <c r="F1687" s="70"/>
      <c r="G1687" s="67"/>
      <c r="H1687" s="70"/>
      <c r="I1687" s="69"/>
      <c r="J1687" s="69"/>
      <c r="K1687" s="69"/>
      <c r="L1687" s="69"/>
      <c r="M1687" s="69"/>
      <c r="N1687" s="69"/>
      <c r="O1687" s="69"/>
      <c r="P1687" s="69"/>
      <c r="Q1687" s="69"/>
      <c r="R1687" s="69"/>
      <c r="S1687" s="69"/>
      <c r="T1687" s="69"/>
      <c r="U1687" s="69"/>
      <c r="V1687" s="69"/>
      <c r="W1687" s="69"/>
    </row>
    <row r="1688" spans="2:23">
      <c r="B1688" s="67">
        <v>1686</v>
      </c>
      <c r="C1688" s="67"/>
      <c r="D1688" s="67" t="s">
        <v>1615</v>
      </c>
      <c r="E1688" s="67"/>
      <c r="F1688" s="70"/>
      <c r="G1688" s="67"/>
      <c r="H1688" s="70"/>
      <c r="I1688" s="69"/>
      <c r="J1688" s="69"/>
      <c r="K1688" s="69"/>
      <c r="L1688" s="69"/>
      <c r="M1688" s="69"/>
      <c r="N1688" s="69"/>
      <c r="O1688" s="69"/>
      <c r="P1688" s="69"/>
      <c r="Q1688" s="69"/>
      <c r="R1688" s="69"/>
      <c r="S1688" s="69"/>
      <c r="T1688" s="69"/>
      <c r="U1688" s="69"/>
      <c r="V1688" s="69"/>
      <c r="W1688" s="69"/>
    </row>
    <row r="1689" spans="2:23">
      <c r="B1689" s="67">
        <v>1687</v>
      </c>
      <c r="C1689" s="67"/>
      <c r="D1689" s="67" t="s">
        <v>1615</v>
      </c>
      <c r="E1689" s="67"/>
      <c r="F1689" s="70"/>
      <c r="G1689" s="67"/>
      <c r="H1689" s="70"/>
      <c r="I1689" s="69"/>
      <c r="J1689" s="69"/>
      <c r="K1689" s="69"/>
      <c r="L1689" s="69"/>
      <c r="M1689" s="69"/>
      <c r="N1689" s="69"/>
      <c r="O1689" s="69"/>
      <c r="P1689" s="69"/>
      <c r="Q1689" s="69"/>
      <c r="R1689" s="69"/>
      <c r="S1689" s="69"/>
      <c r="T1689" s="69"/>
      <c r="U1689" s="69"/>
      <c r="V1689" s="69"/>
      <c r="W1689" s="69"/>
    </row>
    <row r="1690" spans="2:23">
      <c r="B1690" s="67">
        <v>1688</v>
      </c>
      <c r="C1690" s="67"/>
      <c r="D1690" s="67" t="s">
        <v>1615</v>
      </c>
      <c r="E1690" s="67"/>
      <c r="F1690" s="70"/>
      <c r="G1690" s="67"/>
      <c r="H1690" s="70"/>
      <c r="I1690" s="69"/>
      <c r="J1690" s="69"/>
      <c r="K1690" s="69"/>
      <c r="L1690" s="69"/>
      <c r="M1690" s="69"/>
      <c r="N1690" s="69"/>
      <c r="O1690" s="69"/>
      <c r="P1690" s="69"/>
      <c r="Q1690" s="69"/>
      <c r="R1690" s="69"/>
      <c r="S1690" s="69"/>
      <c r="T1690" s="69"/>
      <c r="U1690" s="69"/>
      <c r="V1690" s="69"/>
      <c r="W1690" s="69"/>
    </row>
    <row r="1691" spans="2:23">
      <c r="B1691" s="67">
        <v>1689</v>
      </c>
      <c r="C1691" s="67"/>
      <c r="D1691" s="67" t="s">
        <v>1615</v>
      </c>
      <c r="E1691" s="67"/>
      <c r="F1691" s="70"/>
      <c r="G1691" s="67"/>
      <c r="H1691" s="70"/>
      <c r="I1691" s="69"/>
      <c r="J1691" s="69"/>
      <c r="K1691" s="69"/>
      <c r="L1691" s="69"/>
      <c r="M1691" s="69"/>
      <c r="N1691" s="69"/>
      <c r="O1691" s="69"/>
      <c r="P1691" s="69"/>
      <c r="Q1691" s="69"/>
      <c r="R1691" s="69"/>
      <c r="S1691" s="69"/>
      <c r="T1691" s="69"/>
      <c r="U1691" s="69"/>
      <c r="V1691" s="69"/>
      <c r="W1691" s="69"/>
    </row>
    <row r="1692" spans="2:23">
      <c r="B1692" s="67">
        <v>1690</v>
      </c>
      <c r="C1692" s="67"/>
      <c r="D1692" s="67" t="s">
        <v>1615</v>
      </c>
      <c r="E1692" s="67"/>
      <c r="F1692" s="70"/>
      <c r="G1692" s="67"/>
      <c r="H1692" s="70"/>
      <c r="I1692" s="69"/>
      <c r="J1692" s="69"/>
      <c r="K1692" s="69"/>
      <c r="L1692" s="69"/>
      <c r="M1692" s="69"/>
      <c r="N1692" s="69"/>
      <c r="O1692" s="69"/>
      <c r="P1692" s="69"/>
      <c r="Q1692" s="69"/>
      <c r="R1692" s="69"/>
      <c r="S1692" s="69"/>
      <c r="T1692" s="69"/>
      <c r="U1692" s="69"/>
      <c r="V1692" s="69"/>
      <c r="W1692" s="69"/>
    </row>
    <row r="1693" spans="2:23">
      <c r="B1693" s="67">
        <v>1691</v>
      </c>
      <c r="C1693" s="67"/>
      <c r="D1693" s="67" t="s">
        <v>1615</v>
      </c>
      <c r="E1693" s="67"/>
      <c r="F1693" s="70"/>
      <c r="G1693" s="67"/>
      <c r="H1693" s="70"/>
      <c r="I1693" s="69"/>
      <c r="J1693" s="69"/>
      <c r="K1693" s="69"/>
      <c r="L1693" s="69"/>
      <c r="M1693" s="69"/>
      <c r="N1693" s="69"/>
      <c r="O1693" s="69"/>
      <c r="P1693" s="69"/>
      <c r="Q1693" s="69"/>
      <c r="R1693" s="69"/>
      <c r="S1693" s="69"/>
      <c r="T1693" s="69"/>
      <c r="U1693" s="69"/>
      <c r="V1693" s="69"/>
      <c r="W1693" s="69"/>
    </row>
    <row r="1694" spans="2:23">
      <c r="B1694" s="67">
        <v>1692</v>
      </c>
      <c r="C1694" s="67"/>
      <c r="D1694" s="67" t="s">
        <v>1615</v>
      </c>
      <c r="E1694" s="67"/>
      <c r="F1694" s="70"/>
      <c r="G1694" s="67"/>
      <c r="H1694" s="70"/>
      <c r="I1694" s="69"/>
      <c r="J1694" s="69"/>
      <c r="K1694" s="69"/>
      <c r="L1694" s="69"/>
      <c r="M1694" s="69"/>
      <c r="N1694" s="69"/>
      <c r="O1694" s="69"/>
      <c r="P1694" s="69"/>
      <c r="Q1694" s="69"/>
      <c r="R1694" s="69"/>
      <c r="S1694" s="69"/>
      <c r="T1694" s="69"/>
      <c r="U1694" s="69"/>
      <c r="V1694" s="69"/>
      <c r="W1694" s="69"/>
    </row>
    <row r="1695" spans="2:23">
      <c r="B1695" s="67">
        <v>1693</v>
      </c>
      <c r="C1695" s="67"/>
      <c r="D1695" s="67" t="s">
        <v>1615</v>
      </c>
      <c r="E1695" s="67"/>
      <c r="F1695" s="70"/>
      <c r="G1695" s="67"/>
      <c r="H1695" s="70"/>
      <c r="I1695" s="69"/>
      <c r="J1695" s="69"/>
      <c r="K1695" s="69"/>
      <c r="L1695" s="69"/>
      <c r="M1695" s="69"/>
      <c r="N1695" s="69"/>
      <c r="O1695" s="69"/>
      <c r="P1695" s="69"/>
      <c r="Q1695" s="69"/>
      <c r="R1695" s="69"/>
      <c r="S1695" s="69"/>
      <c r="T1695" s="69"/>
      <c r="U1695" s="69"/>
      <c r="V1695" s="69"/>
      <c r="W1695" s="69"/>
    </row>
    <row r="1696" spans="2:23">
      <c r="B1696" s="67">
        <v>1694</v>
      </c>
      <c r="C1696" s="67"/>
      <c r="D1696" s="67" t="s">
        <v>1615</v>
      </c>
      <c r="E1696" s="67"/>
      <c r="F1696" s="70"/>
      <c r="G1696" s="67"/>
      <c r="H1696" s="70"/>
      <c r="I1696" s="69"/>
      <c r="J1696" s="69"/>
      <c r="K1696" s="69"/>
      <c r="L1696" s="69"/>
      <c r="M1696" s="69"/>
      <c r="N1696" s="69"/>
      <c r="O1696" s="69"/>
      <c r="P1696" s="69"/>
      <c r="Q1696" s="69"/>
      <c r="R1696" s="69"/>
      <c r="S1696" s="69"/>
      <c r="T1696" s="69"/>
      <c r="U1696" s="69"/>
      <c r="V1696" s="69"/>
      <c r="W1696" s="69"/>
    </row>
    <row r="1697" spans="2:23">
      <c r="B1697" s="67">
        <v>1695</v>
      </c>
      <c r="C1697" s="67"/>
      <c r="D1697" s="67" t="s">
        <v>1615</v>
      </c>
      <c r="E1697" s="67"/>
      <c r="F1697" s="70"/>
      <c r="G1697" s="67"/>
      <c r="H1697" s="70"/>
      <c r="I1697" s="69"/>
      <c r="J1697" s="69"/>
      <c r="K1697" s="69"/>
      <c r="L1697" s="69"/>
      <c r="M1697" s="69"/>
      <c r="N1697" s="69"/>
      <c r="O1697" s="69"/>
      <c r="P1697" s="69"/>
      <c r="Q1697" s="69"/>
      <c r="R1697" s="69"/>
      <c r="S1697" s="69"/>
      <c r="T1697" s="69"/>
      <c r="U1697" s="69"/>
      <c r="V1697" s="69"/>
      <c r="W1697" s="69"/>
    </row>
    <row r="1698" spans="2:23">
      <c r="B1698" s="67">
        <v>1696</v>
      </c>
      <c r="C1698" s="67"/>
      <c r="D1698" s="67" t="s">
        <v>1615</v>
      </c>
      <c r="E1698" s="67"/>
      <c r="F1698" s="70"/>
      <c r="G1698" s="67"/>
      <c r="H1698" s="70"/>
      <c r="I1698" s="69"/>
      <c r="J1698" s="69"/>
      <c r="K1698" s="69"/>
      <c r="L1698" s="69"/>
      <c r="M1698" s="69"/>
      <c r="N1698" s="69"/>
      <c r="O1698" s="69"/>
      <c r="P1698" s="69"/>
      <c r="Q1698" s="69"/>
      <c r="R1698" s="69"/>
      <c r="S1698" s="69"/>
      <c r="T1698" s="69"/>
      <c r="U1698" s="69"/>
      <c r="V1698" s="69"/>
      <c r="W1698" s="69"/>
    </row>
    <row r="1699" spans="2:23">
      <c r="B1699" s="67">
        <v>1697</v>
      </c>
      <c r="C1699" s="67"/>
      <c r="D1699" s="67" t="s">
        <v>1615</v>
      </c>
      <c r="E1699" s="67"/>
      <c r="F1699" s="70"/>
      <c r="G1699" s="67"/>
      <c r="H1699" s="70"/>
      <c r="I1699" s="69"/>
      <c r="J1699" s="69"/>
      <c r="K1699" s="69"/>
      <c r="L1699" s="69"/>
      <c r="M1699" s="69"/>
      <c r="N1699" s="69"/>
      <c r="O1699" s="69"/>
      <c r="P1699" s="69"/>
      <c r="Q1699" s="69"/>
      <c r="R1699" s="69"/>
      <c r="S1699" s="69"/>
      <c r="T1699" s="69"/>
      <c r="U1699" s="69"/>
      <c r="V1699" s="69"/>
      <c r="W1699" s="69"/>
    </row>
    <row r="1700" spans="2:23">
      <c r="B1700" s="67">
        <v>1698</v>
      </c>
      <c r="C1700" s="67"/>
      <c r="D1700" s="67" t="s">
        <v>1615</v>
      </c>
      <c r="E1700" s="67"/>
      <c r="F1700" s="70"/>
      <c r="G1700" s="67"/>
      <c r="H1700" s="70"/>
      <c r="I1700" s="69"/>
      <c r="J1700" s="69"/>
      <c r="K1700" s="69"/>
      <c r="L1700" s="69"/>
      <c r="M1700" s="69"/>
      <c r="N1700" s="69"/>
      <c r="O1700" s="69"/>
      <c r="P1700" s="69"/>
      <c r="Q1700" s="69"/>
      <c r="R1700" s="69"/>
      <c r="S1700" s="69"/>
      <c r="T1700" s="69"/>
      <c r="U1700" s="69"/>
      <c r="V1700" s="69"/>
      <c r="W1700" s="69"/>
    </row>
    <row r="1701" spans="2:23">
      <c r="B1701" s="67">
        <v>1699</v>
      </c>
      <c r="C1701" s="67"/>
      <c r="D1701" s="67" t="s">
        <v>1615</v>
      </c>
      <c r="E1701" s="67"/>
      <c r="F1701" s="70"/>
      <c r="G1701" s="67"/>
      <c r="H1701" s="70"/>
      <c r="I1701" s="69"/>
      <c r="J1701" s="69"/>
      <c r="K1701" s="69"/>
      <c r="L1701" s="69"/>
      <c r="M1701" s="69"/>
      <c r="N1701" s="69"/>
      <c r="O1701" s="69"/>
      <c r="P1701" s="69"/>
      <c r="Q1701" s="69"/>
      <c r="R1701" s="69"/>
      <c r="S1701" s="69"/>
      <c r="T1701" s="69"/>
      <c r="U1701" s="69"/>
      <c r="V1701" s="69"/>
      <c r="W1701" s="69"/>
    </row>
    <row r="1702" spans="2:23">
      <c r="B1702" s="67">
        <v>1700</v>
      </c>
      <c r="C1702" s="67"/>
      <c r="D1702" s="67" t="s">
        <v>1615</v>
      </c>
      <c r="E1702" s="67"/>
      <c r="F1702" s="70"/>
      <c r="G1702" s="67"/>
      <c r="H1702" s="70"/>
      <c r="I1702" s="69"/>
      <c r="J1702" s="69"/>
      <c r="K1702" s="69"/>
      <c r="L1702" s="69"/>
      <c r="M1702" s="69"/>
      <c r="N1702" s="69"/>
      <c r="O1702" s="69"/>
      <c r="P1702" s="69"/>
      <c r="Q1702" s="69"/>
      <c r="R1702" s="69"/>
      <c r="S1702" s="69"/>
      <c r="T1702" s="69"/>
      <c r="U1702" s="69"/>
      <c r="V1702" s="69"/>
      <c r="W1702" s="69"/>
    </row>
    <row r="1703" spans="2:23">
      <c r="B1703" s="67">
        <v>1701</v>
      </c>
      <c r="C1703" s="67"/>
      <c r="D1703" s="67" t="s">
        <v>1615</v>
      </c>
      <c r="E1703" s="67"/>
      <c r="F1703" s="70"/>
      <c r="G1703" s="67"/>
      <c r="H1703" s="70"/>
      <c r="I1703" s="69"/>
      <c r="J1703" s="69"/>
      <c r="K1703" s="69"/>
      <c r="L1703" s="69"/>
      <c r="M1703" s="69"/>
      <c r="N1703" s="69"/>
      <c r="O1703" s="69"/>
      <c r="P1703" s="69"/>
      <c r="Q1703" s="69"/>
      <c r="R1703" s="69"/>
      <c r="S1703" s="69"/>
      <c r="T1703" s="69"/>
      <c r="U1703" s="69"/>
      <c r="V1703" s="69"/>
      <c r="W1703" s="69"/>
    </row>
    <row r="1704" spans="2:23">
      <c r="B1704" s="67">
        <v>1702</v>
      </c>
      <c r="C1704" s="67"/>
      <c r="D1704" s="67" t="s">
        <v>1615</v>
      </c>
      <c r="E1704" s="67"/>
      <c r="F1704" s="70"/>
      <c r="G1704" s="67"/>
      <c r="H1704" s="70"/>
      <c r="I1704" s="69"/>
      <c r="J1704" s="69"/>
      <c r="K1704" s="69"/>
      <c r="L1704" s="69"/>
      <c r="M1704" s="69"/>
      <c r="N1704" s="69"/>
      <c r="O1704" s="69"/>
      <c r="P1704" s="69"/>
      <c r="Q1704" s="69"/>
      <c r="R1704" s="69"/>
      <c r="S1704" s="69"/>
      <c r="T1704" s="69"/>
      <c r="U1704" s="69"/>
      <c r="V1704" s="69"/>
      <c r="W1704" s="69"/>
    </row>
    <row r="1705" spans="2:23">
      <c r="B1705" s="67">
        <v>1703</v>
      </c>
      <c r="C1705" s="67"/>
      <c r="D1705" s="67" t="s">
        <v>1615</v>
      </c>
      <c r="E1705" s="67"/>
      <c r="F1705" s="70"/>
      <c r="G1705" s="67"/>
      <c r="H1705" s="70"/>
      <c r="I1705" s="69"/>
      <c r="J1705" s="69"/>
      <c r="K1705" s="69"/>
      <c r="L1705" s="69"/>
      <c r="M1705" s="69"/>
      <c r="N1705" s="69"/>
      <c r="O1705" s="69"/>
      <c r="P1705" s="69"/>
      <c r="Q1705" s="69"/>
      <c r="R1705" s="69"/>
      <c r="S1705" s="69"/>
      <c r="T1705" s="69"/>
      <c r="U1705" s="69"/>
      <c r="V1705" s="69"/>
      <c r="W1705" s="69"/>
    </row>
    <row r="1706" spans="2:23">
      <c r="B1706" s="67">
        <v>1704</v>
      </c>
      <c r="C1706" s="67"/>
      <c r="D1706" s="67" t="s">
        <v>1615</v>
      </c>
      <c r="E1706" s="67"/>
      <c r="F1706" s="70"/>
      <c r="G1706" s="67"/>
      <c r="H1706" s="70"/>
      <c r="I1706" s="69"/>
      <c r="J1706" s="69"/>
      <c r="K1706" s="69"/>
      <c r="L1706" s="69"/>
      <c r="M1706" s="69"/>
      <c r="N1706" s="69"/>
      <c r="O1706" s="69"/>
      <c r="P1706" s="69"/>
      <c r="Q1706" s="69"/>
      <c r="R1706" s="69"/>
      <c r="S1706" s="69"/>
      <c r="T1706" s="69"/>
      <c r="U1706" s="69"/>
      <c r="V1706" s="69"/>
      <c r="W1706" s="69"/>
    </row>
    <row r="1707" spans="2:23">
      <c r="B1707" s="67">
        <v>1705</v>
      </c>
      <c r="C1707" s="67"/>
      <c r="D1707" s="67" t="s">
        <v>1615</v>
      </c>
      <c r="E1707" s="67"/>
      <c r="F1707" s="70"/>
      <c r="G1707" s="67"/>
      <c r="H1707" s="70"/>
      <c r="I1707" s="69"/>
      <c r="J1707" s="69"/>
      <c r="K1707" s="69"/>
      <c r="L1707" s="69"/>
      <c r="M1707" s="69"/>
      <c r="N1707" s="69"/>
      <c r="O1707" s="69"/>
      <c r="P1707" s="69"/>
      <c r="Q1707" s="69"/>
      <c r="R1707" s="69"/>
      <c r="S1707" s="69"/>
      <c r="T1707" s="69"/>
      <c r="U1707" s="69"/>
      <c r="V1707" s="69"/>
      <c r="W1707" s="69"/>
    </row>
    <row r="1708" spans="2:23">
      <c r="B1708" s="67">
        <v>1706</v>
      </c>
      <c r="C1708" s="67"/>
      <c r="D1708" s="67" t="s">
        <v>1615</v>
      </c>
      <c r="E1708" s="67"/>
      <c r="F1708" s="70"/>
      <c r="G1708" s="67"/>
      <c r="H1708" s="70"/>
      <c r="I1708" s="69"/>
      <c r="J1708" s="69"/>
      <c r="K1708" s="69"/>
      <c r="L1708" s="69"/>
      <c r="M1708" s="69"/>
      <c r="N1708" s="69"/>
      <c r="O1708" s="69"/>
      <c r="P1708" s="69"/>
      <c r="Q1708" s="69"/>
      <c r="R1708" s="69"/>
      <c r="S1708" s="69"/>
      <c r="T1708" s="69"/>
      <c r="U1708" s="69"/>
      <c r="V1708" s="69"/>
      <c r="W1708" s="69"/>
    </row>
    <row r="1709" spans="2:23">
      <c r="B1709" s="67">
        <v>1707</v>
      </c>
      <c r="C1709" s="67"/>
      <c r="D1709" s="67" t="s">
        <v>1615</v>
      </c>
      <c r="E1709" s="67"/>
      <c r="F1709" s="70"/>
      <c r="G1709" s="67"/>
      <c r="H1709" s="70"/>
      <c r="I1709" s="69"/>
      <c r="J1709" s="69"/>
      <c r="K1709" s="69"/>
      <c r="L1709" s="69"/>
      <c r="M1709" s="69"/>
      <c r="N1709" s="69"/>
      <c r="O1709" s="69"/>
      <c r="P1709" s="69"/>
      <c r="Q1709" s="69"/>
      <c r="R1709" s="69"/>
      <c r="S1709" s="69"/>
      <c r="T1709" s="69"/>
      <c r="U1709" s="69"/>
      <c r="V1709" s="69"/>
      <c r="W1709" s="69"/>
    </row>
    <row r="1710" spans="2:23">
      <c r="B1710" s="67">
        <v>1708</v>
      </c>
      <c r="C1710" s="67"/>
      <c r="D1710" s="67" t="s">
        <v>1615</v>
      </c>
      <c r="E1710" s="67"/>
      <c r="F1710" s="70"/>
      <c r="G1710" s="67"/>
      <c r="H1710" s="70"/>
      <c r="I1710" s="69"/>
      <c r="J1710" s="69"/>
      <c r="K1710" s="69"/>
      <c r="L1710" s="69"/>
      <c r="M1710" s="69"/>
      <c r="N1710" s="69"/>
      <c r="O1710" s="69"/>
      <c r="P1710" s="69"/>
      <c r="Q1710" s="69"/>
      <c r="R1710" s="69"/>
      <c r="S1710" s="69"/>
      <c r="T1710" s="69"/>
      <c r="U1710" s="69"/>
      <c r="V1710" s="69"/>
      <c r="W1710" s="69"/>
    </row>
    <row r="1711" spans="2:23">
      <c r="B1711" s="67">
        <v>1709</v>
      </c>
      <c r="C1711" s="67"/>
      <c r="D1711" s="67" t="s">
        <v>1615</v>
      </c>
      <c r="E1711" s="67"/>
      <c r="F1711" s="70"/>
      <c r="G1711" s="67"/>
      <c r="H1711" s="70"/>
      <c r="I1711" s="69"/>
      <c r="J1711" s="69"/>
      <c r="K1711" s="69"/>
      <c r="L1711" s="69"/>
      <c r="M1711" s="69"/>
      <c r="N1711" s="69"/>
      <c r="O1711" s="69"/>
      <c r="P1711" s="69"/>
      <c r="Q1711" s="69"/>
      <c r="R1711" s="69"/>
      <c r="S1711" s="69"/>
      <c r="T1711" s="69"/>
      <c r="U1711" s="69"/>
      <c r="V1711" s="69"/>
      <c r="W1711" s="69"/>
    </row>
    <row r="1712" spans="2:23">
      <c r="B1712" s="67">
        <v>1710</v>
      </c>
      <c r="C1712" s="67"/>
      <c r="D1712" s="67" t="s">
        <v>1615</v>
      </c>
      <c r="E1712" s="67"/>
      <c r="F1712" s="70"/>
      <c r="G1712" s="67"/>
      <c r="H1712" s="70"/>
      <c r="I1712" s="69"/>
      <c r="J1712" s="69"/>
      <c r="K1712" s="69"/>
      <c r="L1712" s="69"/>
      <c r="M1712" s="69"/>
      <c r="N1712" s="69"/>
      <c r="O1712" s="69"/>
      <c r="P1712" s="69"/>
      <c r="Q1712" s="69"/>
      <c r="R1712" s="69"/>
      <c r="S1712" s="69"/>
      <c r="T1712" s="69"/>
      <c r="U1712" s="69"/>
      <c r="V1712" s="69"/>
      <c r="W1712" s="69"/>
    </row>
    <row r="1713" spans="2:23">
      <c r="B1713" s="67">
        <v>1711</v>
      </c>
      <c r="C1713" s="67"/>
      <c r="D1713" s="67" t="s">
        <v>1615</v>
      </c>
      <c r="E1713" s="67"/>
      <c r="F1713" s="70"/>
      <c r="G1713" s="67"/>
      <c r="H1713" s="70"/>
      <c r="I1713" s="69"/>
      <c r="J1713" s="69"/>
      <c r="K1713" s="69"/>
      <c r="L1713" s="69"/>
      <c r="M1713" s="69"/>
      <c r="N1713" s="69"/>
      <c r="O1713" s="69"/>
      <c r="P1713" s="69"/>
      <c r="Q1713" s="69"/>
      <c r="R1713" s="69"/>
      <c r="S1713" s="69"/>
      <c r="T1713" s="69"/>
      <c r="U1713" s="69"/>
      <c r="V1713" s="69"/>
      <c r="W1713" s="69"/>
    </row>
    <row r="1714" spans="2:23">
      <c r="B1714" s="67">
        <v>1712</v>
      </c>
      <c r="C1714" s="67"/>
      <c r="D1714" s="67" t="s">
        <v>1615</v>
      </c>
      <c r="E1714" s="67"/>
      <c r="F1714" s="70"/>
      <c r="G1714" s="67"/>
      <c r="H1714" s="70"/>
      <c r="I1714" s="69"/>
      <c r="J1714" s="69"/>
      <c r="K1714" s="69"/>
      <c r="L1714" s="69"/>
      <c r="M1714" s="69"/>
      <c r="N1714" s="69"/>
      <c r="O1714" s="69"/>
      <c r="P1714" s="69"/>
      <c r="Q1714" s="69"/>
      <c r="R1714" s="69"/>
      <c r="S1714" s="69"/>
      <c r="T1714" s="69"/>
      <c r="U1714" s="69"/>
      <c r="V1714" s="69"/>
      <c r="W1714" s="69"/>
    </row>
    <row r="1715" spans="2:23">
      <c r="B1715" s="67">
        <v>1713</v>
      </c>
      <c r="C1715" s="67"/>
      <c r="D1715" s="67" t="s">
        <v>1615</v>
      </c>
      <c r="E1715" s="67"/>
      <c r="F1715" s="70"/>
      <c r="G1715" s="67"/>
      <c r="H1715" s="70"/>
      <c r="I1715" s="69"/>
      <c r="J1715" s="69"/>
      <c r="K1715" s="69"/>
      <c r="L1715" s="69"/>
      <c r="M1715" s="69"/>
      <c r="N1715" s="69"/>
      <c r="O1715" s="69"/>
      <c r="P1715" s="69"/>
      <c r="Q1715" s="69"/>
      <c r="R1715" s="69"/>
      <c r="S1715" s="69"/>
      <c r="T1715" s="69"/>
      <c r="U1715" s="69"/>
      <c r="V1715" s="69"/>
      <c r="W1715" s="69"/>
    </row>
    <row r="1716" spans="2:23">
      <c r="B1716" s="67">
        <v>1714</v>
      </c>
      <c r="C1716" s="67"/>
      <c r="D1716" s="67" t="s">
        <v>1615</v>
      </c>
      <c r="E1716" s="67"/>
      <c r="F1716" s="70"/>
      <c r="G1716" s="67"/>
      <c r="H1716" s="70"/>
      <c r="I1716" s="69"/>
      <c r="J1716" s="69"/>
      <c r="K1716" s="69"/>
      <c r="L1716" s="69"/>
      <c r="M1716" s="69"/>
      <c r="N1716" s="69"/>
      <c r="O1716" s="69"/>
      <c r="P1716" s="69"/>
      <c r="Q1716" s="69"/>
      <c r="R1716" s="69"/>
      <c r="S1716" s="69"/>
      <c r="T1716" s="69"/>
      <c r="U1716" s="69"/>
      <c r="V1716" s="69"/>
      <c r="W1716" s="69"/>
    </row>
    <row r="1717" spans="2:23">
      <c r="B1717" s="67">
        <v>1715</v>
      </c>
      <c r="C1717" s="67"/>
      <c r="D1717" s="67" t="s">
        <v>1615</v>
      </c>
      <c r="E1717" s="67"/>
      <c r="F1717" s="70"/>
      <c r="G1717" s="67"/>
      <c r="H1717" s="70"/>
      <c r="I1717" s="69"/>
      <c r="J1717" s="69"/>
      <c r="K1717" s="69"/>
      <c r="L1717" s="69"/>
      <c r="M1717" s="69"/>
      <c r="N1717" s="69"/>
      <c r="O1717" s="69"/>
      <c r="P1717" s="69"/>
      <c r="Q1717" s="69"/>
      <c r="R1717" s="69"/>
      <c r="S1717" s="69"/>
      <c r="T1717" s="69"/>
      <c r="U1717" s="69"/>
      <c r="V1717" s="69"/>
      <c r="W1717" s="69"/>
    </row>
    <row r="1718" spans="2:23">
      <c r="B1718" s="67">
        <v>1716</v>
      </c>
      <c r="C1718" s="67"/>
      <c r="D1718" s="67" t="s">
        <v>1615</v>
      </c>
      <c r="E1718" s="67"/>
      <c r="F1718" s="70"/>
      <c r="G1718" s="67"/>
      <c r="H1718" s="70"/>
      <c r="I1718" s="69"/>
      <c r="J1718" s="69"/>
      <c r="K1718" s="69"/>
      <c r="L1718" s="69"/>
      <c r="M1718" s="69"/>
      <c r="N1718" s="69"/>
      <c r="O1718" s="69"/>
      <c r="P1718" s="69"/>
      <c r="Q1718" s="69"/>
      <c r="R1718" s="69"/>
      <c r="S1718" s="69"/>
      <c r="T1718" s="69"/>
      <c r="U1718" s="69"/>
      <c r="V1718" s="69"/>
      <c r="W1718" s="69"/>
    </row>
    <row r="1719" spans="2:23">
      <c r="B1719" s="67">
        <v>1717</v>
      </c>
      <c r="C1719" s="67"/>
      <c r="D1719" s="67" t="s">
        <v>1615</v>
      </c>
      <c r="E1719" s="67"/>
      <c r="F1719" s="70"/>
      <c r="G1719" s="67"/>
      <c r="H1719" s="70"/>
      <c r="I1719" s="69"/>
      <c r="J1719" s="69"/>
      <c r="K1719" s="69"/>
      <c r="L1719" s="69"/>
      <c r="M1719" s="69"/>
      <c r="N1719" s="69"/>
      <c r="O1719" s="69"/>
      <c r="P1719" s="69"/>
      <c r="Q1719" s="69"/>
      <c r="R1719" s="69"/>
      <c r="S1719" s="69"/>
      <c r="T1719" s="69"/>
      <c r="U1719" s="69"/>
      <c r="V1719" s="69"/>
      <c r="W1719" s="69"/>
    </row>
    <row r="1720" spans="2:23">
      <c r="B1720" s="67">
        <v>1718</v>
      </c>
      <c r="C1720" s="67"/>
      <c r="D1720" s="67" t="s">
        <v>1615</v>
      </c>
      <c r="E1720" s="67"/>
      <c r="F1720" s="70"/>
      <c r="G1720" s="67"/>
      <c r="H1720" s="70"/>
      <c r="I1720" s="69"/>
      <c r="J1720" s="69"/>
      <c r="K1720" s="69"/>
      <c r="L1720" s="69"/>
      <c r="M1720" s="69"/>
      <c r="N1720" s="69"/>
      <c r="O1720" s="69"/>
      <c r="P1720" s="69"/>
      <c r="Q1720" s="69"/>
      <c r="R1720" s="69"/>
      <c r="S1720" s="69"/>
      <c r="T1720" s="69"/>
      <c r="U1720" s="69"/>
      <c r="V1720" s="69"/>
      <c r="W1720" s="69"/>
    </row>
    <row r="1721" spans="2:23">
      <c r="B1721" s="67">
        <v>1719</v>
      </c>
      <c r="C1721" s="67"/>
      <c r="D1721" s="67" t="s">
        <v>1615</v>
      </c>
      <c r="E1721" s="67"/>
      <c r="F1721" s="70"/>
      <c r="G1721" s="67"/>
      <c r="H1721" s="70"/>
      <c r="I1721" s="69"/>
      <c r="J1721" s="69"/>
      <c r="K1721" s="69"/>
      <c r="L1721" s="69"/>
      <c r="M1721" s="69"/>
      <c r="N1721" s="69"/>
      <c r="O1721" s="69"/>
      <c r="P1721" s="69"/>
      <c r="Q1721" s="69"/>
      <c r="R1721" s="69"/>
      <c r="S1721" s="69"/>
      <c r="T1721" s="69"/>
      <c r="U1721" s="69"/>
      <c r="V1721" s="69"/>
      <c r="W1721" s="69"/>
    </row>
    <row r="1722" spans="2:23">
      <c r="B1722" s="67">
        <v>1720</v>
      </c>
      <c r="C1722" s="67"/>
      <c r="D1722" s="67" t="s">
        <v>1615</v>
      </c>
      <c r="E1722" s="67"/>
      <c r="F1722" s="70"/>
      <c r="G1722" s="67"/>
      <c r="H1722" s="70"/>
      <c r="I1722" s="69"/>
      <c r="J1722" s="69"/>
      <c r="K1722" s="69"/>
      <c r="L1722" s="69"/>
      <c r="M1722" s="69"/>
      <c r="N1722" s="69"/>
      <c r="O1722" s="69"/>
      <c r="P1722" s="69"/>
      <c r="Q1722" s="69"/>
      <c r="R1722" s="69"/>
      <c r="S1722" s="69"/>
      <c r="T1722" s="69"/>
      <c r="U1722" s="69"/>
      <c r="V1722" s="69"/>
      <c r="W1722" s="69"/>
    </row>
    <row r="1723" spans="2:23">
      <c r="B1723" s="67">
        <v>1721</v>
      </c>
      <c r="C1723" s="67"/>
      <c r="D1723" s="67" t="s">
        <v>1615</v>
      </c>
      <c r="E1723" s="67"/>
      <c r="F1723" s="70"/>
      <c r="G1723" s="67"/>
      <c r="H1723" s="70"/>
      <c r="I1723" s="69"/>
      <c r="J1723" s="69"/>
      <c r="K1723" s="69"/>
      <c r="L1723" s="69"/>
      <c r="M1723" s="69"/>
      <c r="N1723" s="69"/>
      <c r="O1723" s="69"/>
      <c r="P1723" s="69"/>
      <c r="Q1723" s="69"/>
      <c r="R1723" s="69"/>
      <c r="S1723" s="69"/>
      <c r="T1723" s="69"/>
      <c r="U1723" s="69"/>
      <c r="V1723" s="69"/>
      <c r="W1723" s="69"/>
    </row>
    <row r="1724" spans="2:23">
      <c r="B1724" s="67">
        <v>1722</v>
      </c>
      <c r="C1724" s="67"/>
      <c r="D1724" s="67" t="s">
        <v>1615</v>
      </c>
      <c r="E1724" s="67"/>
      <c r="F1724" s="70"/>
      <c r="G1724" s="67"/>
      <c r="H1724" s="70"/>
      <c r="I1724" s="69"/>
      <c r="J1724" s="69"/>
      <c r="K1724" s="69"/>
      <c r="L1724" s="69"/>
      <c r="M1724" s="69"/>
      <c r="N1724" s="69"/>
      <c r="O1724" s="69"/>
      <c r="P1724" s="69"/>
      <c r="Q1724" s="69"/>
      <c r="R1724" s="69"/>
      <c r="S1724" s="69"/>
      <c r="T1724" s="69"/>
      <c r="U1724" s="69"/>
      <c r="V1724" s="69"/>
      <c r="W1724" s="69"/>
    </row>
    <row r="1725" spans="2:23">
      <c r="B1725" s="67">
        <v>1723</v>
      </c>
      <c r="C1725" s="67"/>
      <c r="D1725" s="67" t="s">
        <v>1615</v>
      </c>
      <c r="E1725" s="67"/>
      <c r="F1725" s="70"/>
      <c r="G1725" s="67"/>
      <c r="H1725" s="70"/>
      <c r="I1725" s="69"/>
      <c r="J1725" s="69"/>
      <c r="K1725" s="69"/>
      <c r="L1725" s="69"/>
      <c r="M1725" s="69"/>
      <c r="N1725" s="69"/>
      <c r="O1725" s="69"/>
      <c r="P1725" s="69"/>
      <c r="Q1725" s="69"/>
      <c r="R1725" s="69"/>
      <c r="S1725" s="69"/>
      <c r="T1725" s="69"/>
      <c r="U1725" s="69"/>
      <c r="V1725" s="69"/>
      <c r="W1725" s="69"/>
    </row>
    <row r="1726" spans="2:23">
      <c r="B1726" s="67">
        <v>1724</v>
      </c>
      <c r="C1726" s="67"/>
      <c r="D1726" s="67" t="s">
        <v>1615</v>
      </c>
      <c r="E1726" s="67"/>
      <c r="F1726" s="70"/>
      <c r="G1726" s="67"/>
      <c r="H1726" s="70"/>
      <c r="I1726" s="69"/>
      <c r="J1726" s="69"/>
      <c r="K1726" s="69"/>
      <c r="L1726" s="69"/>
      <c r="M1726" s="69"/>
      <c r="N1726" s="69"/>
      <c r="O1726" s="69"/>
      <c r="P1726" s="69"/>
      <c r="Q1726" s="69"/>
      <c r="R1726" s="69"/>
      <c r="S1726" s="69"/>
      <c r="T1726" s="69"/>
      <c r="U1726" s="69"/>
      <c r="V1726" s="69"/>
      <c r="W1726" s="69"/>
    </row>
    <row r="1727" spans="2:23">
      <c r="B1727" s="67">
        <v>1725</v>
      </c>
      <c r="C1727" s="67"/>
      <c r="D1727" s="67" t="s">
        <v>1615</v>
      </c>
      <c r="E1727" s="67"/>
      <c r="F1727" s="70"/>
      <c r="G1727" s="67"/>
      <c r="H1727" s="70"/>
      <c r="I1727" s="69"/>
      <c r="J1727" s="69"/>
      <c r="K1727" s="69"/>
      <c r="L1727" s="69"/>
      <c r="M1727" s="69"/>
      <c r="N1727" s="69"/>
      <c r="O1727" s="69"/>
      <c r="P1727" s="69"/>
      <c r="Q1727" s="69"/>
      <c r="R1727" s="69"/>
      <c r="S1727" s="69"/>
      <c r="T1727" s="69"/>
      <c r="U1727" s="69"/>
      <c r="V1727" s="69"/>
      <c r="W1727" s="69"/>
    </row>
    <row r="1728" spans="2:23">
      <c r="B1728" s="67">
        <v>1726</v>
      </c>
      <c r="C1728" s="67"/>
      <c r="D1728" s="67" t="s">
        <v>1615</v>
      </c>
      <c r="E1728" s="67"/>
      <c r="F1728" s="70"/>
      <c r="G1728" s="67"/>
      <c r="H1728" s="70"/>
      <c r="I1728" s="69"/>
      <c r="J1728" s="69"/>
      <c r="K1728" s="69"/>
      <c r="L1728" s="69"/>
      <c r="M1728" s="69"/>
      <c r="N1728" s="69"/>
      <c r="O1728" s="69"/>
      <c r="P1728" s="69"/>
      <c r="Q1728" s="69"/>
      <c r="R1728" s="69"/>
      <c r="S1728" s="69"/>
      <c r="T1728" s="69"/>
      <c r="U1728" s="69"/>
      <c r="V1728" s="69"/>
      <c r="W1728" s="69"/>
    </row>
    <row r="1729" spans="2:23">
      <c r="B1729" s="67">
        <v>1727</v>
      </c>
      <c r="C1729" s="67"/>
      <c r="D1729" s="67" t="s">
        <v>1615</v>
      </c>
      <c r="E1729" s="67"/>
      <c r="F1729" s="70"/>
      <c r="G1729" s="67"/>
      <c r="H1729" s="70"/>
      <c r="I1729" s="69"/>
      <c r="J1729" s="69"/>
      <c r="K1729" s="69"/>
      <c r="L1729" s="69"/>
      <c r="M1729" s="69"/>
      <c r="N1729" s="69"/>
      <c r="O1729" s="69"/>
      <c r="P1729" s="69"/>
      <c r="Q1729" s="69"/>
      <c r="R1729" s="69"/>
      <c r="S1729" s="69"/>
      <c r="T1729" s="69"/>
      <c r="U1729" s="69"/>
      <c r="V1729" s="69"/>
      <c r="W1729" s="69"/>
    </row>
    <row r="1730" spans="2:23">
      <c r="B1730" s="67">
        <v>1728</v>
      </c>
      <c r="C1730" s="67"/>
      <c r="D1730" s="67" t="s">
        <v>1615</v>
      </c>
      <c r="E1730" s="67"/>
      <c r="F1730" s="70"/>
      <c r="G1730" s="67"/>
      <c r="H1730" s="70"/>
      <c r="I1730" s="69"/>
      <c r="J1730" s="69"/>
      <c r="K1730" s="69"/>
      <c r="L1730" s="69"/>
      <c r="M1730" s="69"/>
      <c r="N1730" s="69"/>
      <c r="O1730" s="69"/>
      <c r="P1730" s="69"/>
      <c r="Q1730" s="69"/>
      <c r="R1730" s="69"/>
      <c r="S1730" s="69"/>
      <c r="T1730" s="69"/>
      <c r="U1730" s="69"/>
      <c r="V1730" s="69"/>
      <c r="W1730" s="69"/>
    </row>
    <row r="1731" spans="2:23">
      <c r="B1731" s="67">
        <v>1729</v>
      </c>
      <c r="C1731" s="67"/>
      <c r="D1731" s="67" t="s">
        <v>1615</v>
      </c>
      <c r="E1731" s="67"/>
      <c r="F1731" s="70"/>
      <c r="G1731" s="67"/>
      <c r="H1731" s="70"/>
      <c r="I1731" s="69"/>
      <c r="J1731" s="69"/>
      <c r="K1731" s="69"/>
      <c r="L1731" s="69"/>
      <c r="M1731" s="69"/>
      <c r="N1731" s="69"/>
      <c r="O1731" s="69"/>
      <c r="P1731" s="69"/>
      <c r="Q1731" s="69"/>
      <c r="R1731" s="69"/>
      <c r="S1731" s="69"/>
      <c r="T1731" s="69"/>
      <c r="U1731" s="69"/>
      <c r="V1731" s="69"/>
      <c r="W1731" s="69"/>
    </row>
    <row r="1732" spans="2:23">
      <c r="B1732" s="67">
        <v>1730</v>
      </c>
      <c r="C1732" s="67"/>
      <c r="D1732" s="67" t="s">
        <v>1615</v>
      </c>
      <c r="E1732" s="67"/>
      <c r="F1732" s="70"/>
      <c r="G1732" s="67"/>
      <c r="H1732" s="70"/>
      <c r="I1732" s="69"/>
      <c r="J1732" s="69"/>
      <c r="K1732" s="69"/>
      <c r="L1732" s="69"/>
      <c r="M1732" s="69"/>
      <c r="N1732" s="69"/>
      <c r="O1732" s="69"/>
      <c r="P1732" s="69"/>
      <c r="Q1732" s="69"/>
      <c r="R1732" s="69"/>
      <c r="S1732" s="69"/>
      <c r="T1732" s="69"/>
      <c r="U1732" s="69"/>
      <c r="V1732" s="69"/>
      <c r="W1732" s="69"/>
    </row>
    <row r="1733" spans="2:23">
      <c r="B1733" s="67">
        <v>1731</v>
      </c>
      <c r="C1733" s="67"/>
      <c r="D1733" s="67" t="s">
        <v>1615</v>
      </c>
      <c r="E1733" s="67"/>
      <c r="F1733" s="70"/>
      <c r="G1733" s="67"/>
      <c r="H1733" s="70"/>
      <c r="I1733" s="69"/>
      <c r="J1733" s="69"/>
      <c r="K1733" s="69"/>
      <c r="L1733" s="69"/>
      <c r="M1733" s="69"/>
      <c r="N1733" s="69"/>
      <c r="O1733" s="69"/>
      <c r="P1733" s="69"/>
      <c r="Q1733" s="69"/>
      <c r="R1733" s="69"/>
      <c r="S1733" s="69"/>
      <c r="T1733" s="69"/>
      <c r="U1733" s="69"/>
      <c r="V1733" s="69"/>
      <c r="W1733" s="69"/>
    </row>
    <row r="1734" spans="2:23">
      <c r="B1734" s="67">
        <v>1732</v>
      </c>
      <c r="C1734" s="67"/>
      <c r="D1734" s="67" t="s">
        <v>1615</v>
      </c>
      <c r="E1734" s="67"/>
      <c r="F1734" s="70"/>
      <c r="G1734" s="67"/>
      <c r="H1734" s="70"/>
      <c r="I1734" s="69"/>
      <c r="J1734" s="69"/>
      <c r="K1734" s="69"/>
      <c r="L1734" s="69"/>
      <c r="M1734" s="69"/>
      <c r="N1734" s="69"/>
      <c r="O1734" s="69"/>
      <c r="P1734" s="69"/>
      <c r="Q1734" s="69"/>
      <c r="R1734" s="69"/>
      <c r="S1734" s="69"/>
      <c r="T1734" s="69"/>
      <c r="U1734" s="69"/>
      <c r="V1734" s="69"/>
      <c r="W1734" s="69"/>
    </row>
    <row r="1735" spans="2:23">
      <c r="B1735" s="67">
        <v>1733</v>
      </c>
      <c r="C1735" s="67"/>
      <c r="D1735" s="67" t="s">
        <v>1615</v>
      </c>
      <c r="E1735" s="67"/>
      <c r="F1735" s="70"/>
      <c r="G1735" s="67"/>
      <c r="H1735" s="70"/>
      <c r="I1735" s="69"/>
      <c r="J1735" s="69"/>
      <c r="K1735" s="69"/>
      <c r="L1735" s="69"/>
      <c r="M1735" s="69"/>
      <c r="N1735" s="69"/>
      <c r="O1735" s="69"/>
      <c r="P1735" s="69"/>
      <c r="Q1735" s="69"/>
      <c r="R1735" s="69"/>
      <c r="S1735" s="69"/>
      <c r="T1735" s="69"/>
      <c r="U1735" s="69"/>
      <c r="V1735" s="69"/>
      <c r="W1735" s="69"/>
    </row>
    <row r="1736" spans="2:23">
      <c r="B1736" s="67">
        <v>1734</v>
      </c>
      <c r="C1736" s="67"/>
      <c r="D1736" s="67" t="s">
        <v>1615</v>
      </c>
      <c r="E1736" s="67"/>
      <c r="F1736" s="70"/>
      <c r="G1736" s="67"/>
      <c r="H1736" s="70"/>
      <c r="I1736" s="69"/>
      <c r="J1736" s="69"/>
      <c r="K1736" s="69"/>
      <c r="L1736" s="69"/>
      <c r="M1736" s="69"/>
      <c r="N1736" s="69"/>
      <c r="O1736" s="69"/>
      <c r="P1736" s="69"/>
      <c r="Q1736" s="69"/>
      <c r="R1736" s="69"/>
      <c r="S1736" s="69"/>
      <c r="T1736" s="69"/>
      <c r="U1736" s="69"/>
      <c r="V1736" s="69"/>
      <c r="W1736" s="69"/>
    </row>
    <row r="1737" spans="2:23">
      <c r="B1737" s="67">
        <v>1735</v>
      </c>
      <c r="C1737" s="67"/>
      <c r="D1737" s="67" t="s">
        <v>1615</v>
      </c>
      <c r="E1737" s="67"/>
      <c r="F1737" s="70"/>
      <c r="G1737" s="67"/>
      <c r="H1737" s="70"/>
      <c r="I1737" s="69"/>
      <c r="J1737" s="69"/>
      <c r="K1737" s="69"/>
      <c r="L1737" s="69"/>
      <c r="M1737" s="69"/>
      <c r="N1737" s="69"/>
      <c r="O1737" s="69"/>
      <c r="P1737" s="69"/>
      <c r="Q1737" s="69"/>
      <c r="R1737" s="69"/>
      <c r="S1737" s="69"/>
      <c r="T1737" s="69"/>
      <c r="U1737" s="69"/>
      <c r="V1737" s="69"/>
      <c r="W1737" s="69"/>
    </row>
    <row r="1738" spans="2:23">
      <c r="B1738" s="67">
        <v>1736</v>
      </c>
      <c r="C1738" s="67"/>
      <c r="D1738" s="67" t="s">
        <v>1615</v>
      </c>
      <c r="E1738" s="67"/>
      <c r="F1738" s="70"/>
      <c r="G1738" s="67"/>
      <c r="H1738" s="70"/>
      <c r="I1738" s="69"/>
      <c r="J1738" s="69"/>
      <c r="K1738" s="69"/>
      <c r="L1738" s="69"/>
      <c r="M1738" s="69"/>
      <c r="N1738" s="69"/>
      <c r="O1738" s="69"/>
      <c r="P1738" s="69"/>
      <c r="Q1738" s="69"/>
      <c r="R1738" s="69"/>
      <c r="S1738" s="69"/>
      <c r="T1738" s="69"/>
      <c r="U1738" s="69"/>
      <c r="V1738" s="69"/>
      <c r="W1738" s="69"/>
    </row>
    <row r="1739" spans="2:23">
      <c r="B1739" s="67">
        <v>1737</v>
      </c>
      <c r="C1739" s="67"/>
      <c r="D1739" s="67" t="s">
        <v>1615</v>
      </c>
      <c r="E1739" s="67"/>
      <c r="F1739" s="70"/>
      <c r="G1739" s="67"/>
      <c r="H1739" s="70"/>
      <c r="I1739" s="69"/>
      <c r="J1739" s="69"/>
      <c r="K1739" s="69"/>
      <c r="L1739" s="69"/>
      <c r="M1739" s="69"/>
      <c r="N1739" s="69"/>
      <c r="O1739" s="69"/>
      <c r="P1739" s="69"/>
      <c r="Q1739" s="69"/>
      <c r="R1739" s="69"/>
      <c r="S1739" s="69"/>
      <c r="T1739" s="69"/>
      <c r="U1739" s="69"/>
      <c r="V1739" s="69"/>
      <c r="W1739" s="69"/>
    </row>
    <row r="1740" spans="2:23">
      <c r="B1740" s="67">
        <v>1738</v>
      </c>
      <c r="C1740" s="67"/>
      <c r="D1740" s="67" t="s">
        <v>1615</v>
      </c>
      <c r="E1740" s="67"/>
      <c r="F1740" s="70"/>
      <c r="G1740" s="67"/>
      <c r="H1740" s="70"/>
      <c r="I1740" s="69"/>
      <c r="J1740" s="69"/>
      <c r="K1740" s="69"/>
      <c r="L1740" s="69"/>
      <c r="M1740" s="69"/>
      <c r="N1740" s="69"/>
      <c r="O1740" s="69"/>
      <c r="P1740" s="69"/>
      <c r="Q1740" s="69"/>
      <c r="R1740" s="69"/>
      <c r="S1740" s="69"/>
      <c r="T1740" s="69"/>
      <c r="U1740" s="69"/>
      <c r="V1740" s="69"/>
      <c r="W1740" s="69"/>
    </row>
    <row r="1741" spans="2:23">
      <c r="B1741" s="67">
        <v>1739</v>
      </c>
      <c r="C1741" s="67"/>
      <c r="D1741" s="67" t="s">
        <v>1615</v>
      </c>
      <c r="E1741" s="67"/>
      <c r="F1741" s="70"/>
      <c r="G1741" s="67"/>
      <c r="H1741" s="70"/>
      <c r="I1741" s="69"/>
      <c r="J1741" s="69"/>
      <c r="K1741" s="69"/>
      <c r="L1741" s="69"/>
      <c r="M1741" s="69"/>
      <c r="N1741" s="69"/>
      <c r="O1741" s="69"/>
      <c r="P1741" s="69"/>
      <c r="Q1741" s="69"/>
      <c r="R1741" s="69"/>
      <c r="S1741" s="69"/>
      <c r="T1741" s="69"/>
      <c r="U1741" s="69"/>
      <c r="V1741" s="69"/>
      <c r="W1741" s="69"/>
    </row>
    <row r="1742" spans="2:23">
      <c r="B1742" s="67">
        <v>1740</v>
      </c>
      <c r="C1742" s="67"/>
      <c r="D1742" s="67" t="s">
        <v>1615</v>
      </c>
      <c r="E1742" s="67"/>
      <c r="F1742" s="70"/>
      <c r="G1742" s="67"/>
      <c r="H1742" s="70"/>
      <c r="I1742" s="69"/>
      <c r="J1742" s="69"/>
      <c r="K1742" s="69"/>
      <c r="L1742" s="69"/>
      <c r="M1742" s="69"/>
      <c r="N1742" s="69"/>
      <c r="O1742" s="69"/>
      <c r="P1742" s="69"/>
      <c r="Q1742" s="69"/>
      <c r="R1742" s="69"/>
      <c r="S1742" s="69"/>
      <c r="T1742" s="69"/>
      <c r="U1742" s="69"/>
      <c r="V1742" s="69"/>
      <c r="W1742" s="69"/>
    </row>
    <row r="1743" spans="2:23">
      <c r="B1743" s="67">
        <v>1741</v>
      </c>
      <c r="C1743" s="67"/>
      <c r="D1743" s="67" t="s">
        <v>1615</v>
      </c>
      <c r="E1743" s="67"/>
      <c r="F1743" s="70"/>
      <c r="G1743" s="67"/>
      <c r="H1743" s="70"/>
      <c r="I1743" s="69"/>
      <c r="J1743" s="69"/>
      <c r="K1743" s="69"/>
      <c r="L1743" s="69"/>
      <c r="M1743" s="69"/>
      <c r="N1743" s="69"/>
      <c r="O1743" s="69"/>
      <c r="P1743" s="69"/>
      <c r="Q1743" s="69"/>
      <c r="R1743" s="69"/>
      <c r="S1743" s="69"/>
      <c r="T1743" s="69"/>
      <c r="U1743" s="69"/>
      <c r="V1743" s="69"/>
      <c r="W1743" s="69"/>
    </row>
    <row r="1744" spans="2:23">
      <c r="B1744" s="67">
        <v>1742</v>
      </c>
      <c r="C1744" s="67"/>
      <c r="D1744" s="67" t="s">
        <v>1615</v>
      </c>
      <c r="E1744" s="67"/>
      <c r="F1744" s="70"/>
      <c r="G1744" s="67"/>
      <c r="H1744" s="70"/>
      <c r="I1744" s="69"/>
      <c r="J1744" s="69"/>
      <c r="K1744" s="69"/>
      <c r="L1744" s="69"/>
      <c r="M1744" s="69"/>
      <c r="N1744" s="69"/>
      <c r="O1744" s="69"/>
      <c r="P1744" s="69"/>
      <c r="Q1744" s="69"/>
      <c r="R1744" s="69"/>
      <c r="S1744" s="69"/>
      <c r="T1744" s="69"/>
      <c r="U1744" s="69"/>
      <c r="V1744" s="69"/>
      <c r="W1744" s="69"/>
    </row>
    <row r="1745" spans="2:23">
      <c r="B1745" s="67">
        <v>1743</v>
      </c>
      <c r="C1745" s="67"/>
      <c r="D1745" s="67" t="s">
        <v>1615</v>
      </c>
      <c r="E1745" s="67"/>
      <c r="F1745" s="70"/>
      <c r="G1745" s="67"/>
      <c r="H1745" s="70"/>
      <c r="I1745" s="69"/>
      <c r="J1745" s="69"/>
      <c r="K1745" s="69"/>
      <c r="L1745" s="69"/>
      <c r="M1745" s="69"/>
      <c r="N1745" s="69"/>
      <c r="O1745" s="69"/>
      <c r="P1745" s="69"/>
      <c r="Q1745" s="69"/>
      <c r="R1745" s="69"/>
      <c r="S1745" s="69"/>
      <c r="T1745" s="69"/>
      <c r="U1745" s="69"/>
      <c r="V1745" s="69"/>
      <c r="W1745" s="69"/>
    </row>
    <row r="1746" spans="2:23">
      <c r="B1746" s="67">
        <v>1744</v>
      </c>
      <c r="C1746" s="67"/>
      <c r="D1746" s="67" t="s">
        <v>1615</v>
      </c>
      <c r="E1746" s="67"/>
      <c r="F1746" s="70"/>
      <c r="G1746" s="67"/>
      <c r="H1746" s="70"/>
      <c r="I1746" s="69"/>
      <c r="J1746" s="69"/>
      <c r="K1746" s="69"/>
      <c r="L1746" s="69"/>
      <c r="M1746" s="69"/>
      <c r="N1746" s="69"/>
      <c r="O1746" s="69"/>
      <c r="P1746" s="69"/>
      <c r="Q1746" s="69"/>
      <c r="R1746" s="69"/>
      <c r="S1746" s="69"/>
      <c r="T1746" s="69"/>
      <c r="U1746" s="69"/>
      <c r="V1746" s="69"/>
      <c r="W1746" s="69"/>
    </row>
    <row r="1747" spans="2:23">
      <c r="B1747" s="67">
        <v>1745</v>
      </c>
      <c r="C1747" s="67"/>
      <c r="D1747" s="67" t="s">
        <v>1615</v>
      </c>
      <c r="E1747" s="67"/>
      <c r="F1747" s="70"/>
      <c r="G1747" s="67"/>
      <c r="H1747" s="70"/>
      <c r="I1747" s="69"/>
      <c r="J1747" s="69"/>
      <c r="K1747" s="69"/>
      <c r="L1747" s="69"/>
      <c r="M1747" s="69"/>
      <c r="N1747" s="69"/>
      <c r="O1747" s="69"/>
      <c r="P1747" s="69"/>
      <c r="Q1747" s="69"/>
      <c r="R1747" s="69"/>
      <c r="S1747" s="69"/>
      <c r="T1747" s="69"/>
      <c r="U1747" s="69"/>
      <c r="V1747" s="69"/>
      <c r="W1747" s="69"/>
    </row>
    <row r="1748" spans="2:23">
      <c r="B1748" s="67">
        <v>1746</v>
      </c>
      <c r="C1748" s="67"/>
      <c r="D1748" s="67" t="s">
        <v>1615</v>
      </c>
      <c r="E1748" s="67"/>
      <c r="F1748" s="70"/>
      <c r="G1748" s="67"/>
      <c r="H1748" s="70"/>
      <c r="I1748" s="69"/>
      <c r="J1748" s="69"/>
      <c r="K1748" s="69"/>
      <c r="L1748" s="69"/>
      <c r="M1748" s="69"/>
      <c r="N1748" s="69"/>
      <c r="O1748" s="69"/>
      <c r="P1748" s="69"/>
      <c r="Q1748" s="69"/>
      <c r="R1748" s="69"/>
      <c r="S1748" s="69"/>
      <c r="T1748" s="69"/>
      <c r="U1748" s="69"/>
      <c r="V1748" s="69"/>
      <c r="W1748" s="69"/>
    </row>
    <row r="1749" spans="2:23">
      <c r="B1749" s="67">
        <v>1747</v>
      </c>
      <c r="C1749" s="67"/>
      <c r="D1749" s="67" t="s">
        <v>1615</v>
      </c>
      <c r="E1749" s="67"/>
      <c r="F1749" s="70"/>
      <c r="G1749" s="67"/>
      <c r="H1749" s="70"/>
      <c r="I1749" s="69"/>
      <c r="J1749" s="69"/>
      <c r="K1749" s="69"/>
      <c r="L1749" s="69"/>
      <c r="M1749" s="69"/>
      <c r="N1749" s="69"/>
      <c r="O1749" s="69"/>
      <c r="P1749" s="69"/>
      <c r="Q1749" s="69"/>
      <c r="R1749" s="69"/>
      <c r="S1749" s="69"/>
      <c r="T1749" s="69"/>
      <c r="U1749" s="69"/>
      <c r="V1749" s="69"/>
      <c r="W1749" s="69"/>
    </row>
    <row r="1750" spans="2:23">
      <c r="B1750" s="67">
        <v>1748</v>
      </c>
      <c r="C1750" s="67"/>
      <c r="D1750" s="67" t="s">
        <v>1615</v>
      </c>
      <c r="E1750" s="67"/>
      <c r="F1750" s="70"/>
      <c r="G1750" s="67"/>
      <c r="H1750" s="70"/>
      <c r="I1750" s="69"/>
      <c r="J1750" s="69"/>
      <c r="K1750" s="69"/>
      <c r="L1750" s="69"/>
      <c r="M1750" s="69"/>
      <c r="N1750" s="69"/>
      <c r="O1750" s="69"/>
      <c r="P1750" s="69"/>
      <c r="Q1750" s="69"/>
      <c r="R1750" s="69"/>
      <c r="S1750" s="69"/>
      <c r="T1750" s="69"/>
      <c r="U1750" s="69"/>
      <c r="V1750" s="69"/>
      <c r="W1750" s="69"/>
    </row>
    <row r="1751" spans="2:23">
      <c r="B1751" s="67">
        <v>1749</v>
      </c>
      <c r="C1751" s="67"/>
      <c r="D1751" s="67" t="s">
        <v>1615</v>
      </c>
      <c r="E1751" s="67"/>
      <c r="F1751" s="70"/>
      <c r="G1751" s="67"/>
      <c r="H1751" s="70"/>
      <c r="I1751" s="69"/>
      <c r="J1751" s="69"/>
      <c r="K1751" s="69"/>
      <c r="L1751" s="69"/>
      <c r="M1751" s="69"/>
      <c r="N1751" s="69"/>
      <c r="O1751" s="69"/>
      <c r="P1751" s="69"/>
      <c r="Q1751" s="69"/>
      <c r="R1751" s="69"/>
      <c r="S1751" s="69"/>
      <c r="T1751" s="69"/>
      <c r="U1751" s="69"/>
      <c r="V1751" s="69"/>
      <c r="W1751" s="69"/>
    </row>
    <row r="1752" spans="2:23">
      <c r="B1752" s="67">
        <v>1750</v>
      </c>
      <c r="C1752" s="67"/>
      <c r="D1752" s="67" t="s">
        <v>1615</v>
      </c>
      <c r="E1752" s="67"/>
      <c r="F1752" s="70"/>
      <c r="G1752" s="67"/>
      <c r="H1752" s="70"/>
      <c r="I1752" s="69"/>
      <c r="J1752" s="69"/>
      <c r="K1752" s="69"/>
      <c r="L1752" s="69"/>
      <c r="M1752" s="69"/>
      <c r="N1752" s="69"/>
      <c r="O1752" s="69"/>
      <c r="P1752" s="69"/>
      <c r="Q1752" s="69"/>
      <c r="R1752" s="69"/>
      <c r="S1752" s="69"/>
      <c r="T1752" s="69"/>
      <c r="U1752" s="69"/>
      <c r="V1752" s="69"/>
      <c r="W1752" s="69"/>
    </row>
    <row r="1753" spans="2:23">
      <c r="B1753" s="67">
        <v>1751</v>
      </c>
      <c r="C1753" s="67"/>
      <c r="D1753" s="67" t="s">
        <v>1615</v>
      </c>
      <c r="E1753" s="67"/>
      <c r="F1753" s="70"/>
      <c r="G1753" s="67"/>
      <c r="H1753" s="70"/>
      <c r="I1753" s="69"/>
      <c r="J1753" s="69"/>
      <c r="K1753" s="69"/>
      <c r="L1753" s="69"/>
      <c r="M1753" s="69"/>
      <c r="N1753" s="69"/>
      <c r="O1753" s="69"/>
      <c r="P1753" s="69"/>
      <c r="Q1753" s="69"/>
      <c r="R1753" s="69"/>
      <c r="S1753" s="69"/>
      <c r="T1753" s="69"/>
      <c r="U1753" s="69"/>
      <c r="V1753" s="69"/>
      <c r="W1753" s="69"/>
    </row>
    <row r="1754" spans="2:23">
      <c r="B1754" s="67">
        <v>1752</v>
      </c>
      <c r="C1754" s="67"/>
      <c r="D1754" s="67" t="s">
        <v>1615</v>
      </c>
      <c r="E1754" s="67"/>
      <c r="F1754" s="70"/>
      <c r="G1754" s="67"/>
      <c r="H1754" s="70"/>
      <c r="I1754" s="69"/>
      <c r="J1754" s="69"/>
      <c r="K1754" s="69"/>
      <c r="L1754" s="69"/>
      <c r="M1754" s="69"/>
      <c r="N1754" s="69"/>
      <c r="O1754" s="69"/>
      <c r="P1754" s="69"/>
      <c r="Q1754" s="69"/>
      <c r="R1754" s="69"/>
      <c r="S1754" s="69"/>
      <c r="T1754" s="69"/>
      <c r="U1754" s="69"/>
      <c r="V1754" s="69"/>
      <c r="W1754" s="69"/>
    </row>
    <row r="1755" spans="2:23">
      <c r="B1755" s="67">
        <v>1753</v>
      </c>
      <c r="C1755" s="67"/>
      <c r="D1755" s="67" t="s">
        <v>1615</v>
      </c>
      <c r="E1755" s="67"/>
      <c r="F1755" s="70"/>
      <c r="G1755" s="67"/>
      <c r="H1755" s="70"/>
      <c r="I1755" s="69"/>
      <c r="J1755" s="69"/>
      <c r="K1755" s="69"/>
      <c r="L1755" s="69"/>
      <c r="M1755" s="69"/>
      <c r="N1755" s="69"/>
      <c r="O1755" s="69"/>
      <c r="P1755" s="69"/>
      <c r="Q1755" s="69"/>
      <c r="R1755" s="69"/>
      <c r="S1755" s="69"/>
      <c r="T1755" s="69"/>
      <c r="U1755" s="69"/>
      <c r="V1755" s="69"/>
      <c r="W1755" s="69"/>
    </row>
    <row r="1756" spans="2:23">
      <c r="B1756" s="67">
        <v>1754</v>
      </c>
      <c r="C1756" s="67"/>
      <c r="D1756" s="67" t="s">
        <v>1615</v>
      </c>
      <c r="E1756" s="67"/>
      <c r="F1756" s="70"/>
      <c r="G1756" s="67"/>
      <c r="H1756" s="70"/>
      <c r="I1756" s="69"/>
      <c r="J1756" s="69"/>
      <c r="K1756" s="69"/>
      <c r="L1756" s="69"/>
      <c r="M1756" s="69"/>
      <c r="N1756" s="69"/>
      <c r="O1756" s="69"/>
      <c r="P1756" s="69"/>
      <c r="Q1756" s="69"/>
      <c r="R1756" s="69"/>
      <c r="S1756" s="69"/>
      <c r="T1756" s="69"/>
      <c r="U1756" s="69"/>
      <c r="V1756" s="69"/>
      <c r="W1756" s="69"/>
    </row>
    <row r="1757" spans="2:23">
      <c r="B1757" s="67">
        <v>1755</v>
      </c>
      <c r="C1757" s="67"/>
      <c r="D1757" s="67" t="s">
        <v>1615</v>
      </c>
      <c r="E1757" s="67"/>
      <c r="F1757" s="70"/>
      <c r="G1757" s="67"/>
      <c r="H1757" s="70"/>
      <c r="I1757" s="69"/>
      <c r="J1757" s="69"/>
      <c r="K1757" s="69"/>
      <c r="L1757" s="69"/>
      <c r="M1757" s="69"/>
      <c r="N1757" s="69"/>
      <c r="O1757" s="69"/>
      <c r="P1757" s="69"/>
      <c r="Q1757" s="69"/>
      <c r="R1757" s="69"/>
      <c r="S1757" s="69"/>
      <c r="T1757" s="69"/>
      <c r="U1757" s="69"/>
      <c r="V1757" s="69"/>
      <c r="W1757" s="69"/>
    </row>
    <row r="1758" spans="2:23">
      <c r="B1758" s="67">
        <v>1756</v>
      </c>
      <c r="C1758" s="67"/>
      <c r="D1758" s="67" t="s">
        <v>1615</v>
      </c>
      <c r="E1758" s="67"/>
      <c r="F1758" s="70"/>
      <c r="G1758" s="67"/>
      <c r="H1758" s="70"/>
      <c r="I1758" s="69"/>
      <c r="J1758" s="69"/>
      <c r="K1758" s="69"/>
      <c r="L1758" s="69"/>
      <c r="M1758" s="69"/>
      <c r="N1758" s="69"/>
      <c r="O1758" s="69"/>
      <c r="P1758" s="69"/>
      <c r="Q1758" s="69"/>
      <c r="R1758" s="69"/>
      <c r="S1758" s="69"/>
      <c r="T1758" s="69"/>
      <c r="U1758" s="69"/>
      <c r="V1758" s="69"/>
      <c r="W1758" s="69"/>
    </row>
    <row r="1759" spans="2:23">
      <c r="B1759" s="67">
        <v>1757</v>
      </c>
      <c r="C1759" s="67"/>
      <c r="D1759" s="67" t="s">
        <v>1615</v>
      </c>
      <c r="E1759" s="67"/>
      <c r="F1759" s="70"/>
      <c r="G1759" s="67"/>
      <c r="H1759" s="70"/>
      <c r="I1759" s="69"/>
      <c r="J1759" s="69"/>
      <c r="K1759" s="69"/>
      <c r="L1759" s="69"/>
      <c r="M1759" s="69"/>
      <c r="N1759" s="69"/>
      <c r="O1759" s="69"/>
      <c r="P1759" s="69"/>
      <c r="Q1759" s="69"/>
      <c r="R1759" s="69"/>
      <c r="S1759" s="69"/>
      <c r="T1759" s="69"/>
      <c r="U1759" s="69"/>
      <c r="V1759" s="69"/>
      <c r="W1759" s="69"/>
    </row>
    <row r="1760" spans="2:23">
      <c r="B1760" s="67">
        <v>1758</v>
      </c>
      <c r="C1760" s="67"/>
      <c r="D1760" s="67" t="s">
        <v>1615</v>
      </c>
      <c r="E1760" s="67"/>
      <c r="F1760" s="70"/>
      <c r="G1760" s="67"/>
      <c r="H1760" s="70"/>
      <c r="I1760" s="69"/>
      <c r="J1760" s="69"/>
      <c r="K1760" s="69"/>
      <c r="L1760" s="69"/>
      <c r="M1760" s="69"/>
      <c r="N1760" s="69"/>
      <c r="O1760" s="69"/>
      <c r="P1760" s="69"/>
      <c r="Q1760" s="69"/>
      <c r="R1760" s="69"/>
      <c r="S1760" s="69"/>
      <c r="T1760" s="69"/>
      <c r="U1760" s="69"/>
      <c r="V1760" s="69"/>
      <c r="W1760" s="69"/>
    </row>
    <row r="1761" spans="2:23">
      <c r="B1761" s="67">
        <v>1759</v>
      </c>
      <c r="C1761" s="67"/>
      <c r="D1761" s="67" t="s">
        <v>1615</v>
      </c>
      <c r="E1761" s="67"/>
      <c r="F1761" s="70"/>
      <c r="G1761" s="67"/>
      <c r="H1761" s="70"/>
      <c r="I1761" s="69"/>
      <c r="J1761" s="69"/>
      <c r="K1761" s="69"/>
      <c r="L1761" s="69"/>
      <c r="M1761" s="69"/>
      <c r="N1761" s="69"/>
      <c r="O1761" s="69"/>
      <c r="P1761" s="69"/>
      <c r="Q1761" s="69"/>
      <c r="R1761" s="69"/>
      <c r="S1761" s="69"/>
      <c r="T1761" s="69"/>
      <c r="U1761" s="69"/>
      <c r="V1761" s="69"/>
      <c r="W1761" s="69"/>
    </row>
    <row r="1762" spans="2:23">
      <c r="B1762" s="67">
        <v>1760</v>
      </c>
      <c r="C1762" s="67"/>
      <c r="D1762" s="67" t="s">
        <v>1615</v>
      </c>
      <c r="E1762" s="67"/>
      <c r="F1762" s="70"/>
      <c r="G1762" s="67"/>
      <c r="H1762" s="70"/>
      <c r="I1762" s="69"/>
      <c r="J1762" s="69"/>
      <c r="K1762" s="69"/>
      <c r="L1762" s="69"/>
      <c r="M1762" s="69"/>
      <c r="N1762" s="69"/>
      <c r="O1762" s="69"/>
      <c r="P1762" s="69"/>
      <c r="Q1762" s="69"/>
      <c r="R1762" s="69"/>
      <c r="S1762" s="69"/>
      <c r="T1762" s="69"/>
      <c r="U1762" s="69"/>
      <c r="V1762" s="69"/>
      <c r="W1762" s="69"/>
    </row>
    <row r="1763" spans="2:23">
      <c r="B1763" s="67">
        <v>1761</v>
      </c>
      <c r="C1763" s="67"/>
      <c r="D1763" s="67" t="s">
        <v>1615</v>
      </c>
      <c r="E1763" s="67"/>
      <c r="F1763" s="70"/>
      <c r="G1763" s="67"/>
      <c r="H1763" s="70"/>
      <c r="I1763" s="69"/>
      <c r="J1763" s="69"/>
      <c r="K1763" s="69"/>
      <c r="L1763" s="69"/>
      <c r="M1763" s="69"/>
      <c r="N1763" s="69"/>
      <c r="O1763" s="69"/>
      <c r="P1763" s="69"/>
      <c r="Q1763" s="69"/>
      <c r="R1763" s="69"/>
      <c r="S1763" s="69"/>
      <c r="T1763" s="69"/>
      <c r="U1763" s="69"/>
      <c r="V1763" s="69"/>
      <c r="W1763" s="69"/>
    </row>
    <row r="1764" spans="2:23">
      <c r="B1764" s="67">
        <v>1762</v>
      </c>
      <c r="C1764" s="67"/>
      <c r="D1764" s="67" t="s">
        <v>1615</v>
      </c>
      <c r="E1764" s="67"/>
      <c r="F1764" s="70"/>
      <c r="G1764" s="67"/>
      <c r="H1764" s="70"/>
      <c r="I1764" s="69"/>
      <c r="J1764" s="69"/>
      <c r="K1764" s="69"/>
      <c r="L1764" s="69"/>
      <c r="M1764" s="69"/>
      <c r="N1764" s="69"/>
      <c r="O1764" s="69"/>
      <c r="P1764" s="69"/>
      <c r="Q1764" s="69"/>
      <c r="R1764" s="69"/>
      <c r="S1764" s="69"/>
      <c r="T1764" s="69"/>
      <c r="U1764" s="69"/>
      <c r="V1764" s="69"/>
      <c r="W1764" s="69"/>
    </row>
    <row r="1765" spans="2:23">
      <c r="B1765" s="67">
        <v>1763</v>
      </c>
      <c r="C1765" s="67"/>
      <c r="D1765" s="67" t="s">
        <v>1615</v>
      </c>
      <c r="E1765" s="67"/>
      <c r="F1765" s="70"/>
      <c r="G1765" s="67"/>
      <c r="H1765" s="70"/>
      <c r="I1765" s="69"/>
      <c r="J1765" s="69"/>
      <c r="K1765" s="69"/>
      <c r="L1765" s="69"/>
      <c r="M1765" s="69"/>
      <c r="N1765" s="69"/>
      <c r="O1765" s="69"/>
      <c r="P1765" s="69"/>
      <c r="Q1765" s="69"/>
      <c r="R1765" s="69"/>
      <c r="S1765" s="69"/>
      <c r="T1765" s="69"/>
      <c r="U1765" s="69"/>
      <c r="V1765" s="69"/>
      <c r="W1765" s="69"/>
    </row>
    <row r="1766" spans="2:23">
      <c r="B1766" s="67">
        <v>1764</v>
      </c>
      <c r="C1766" s="67"/>
      <c r="D1766" s="67" t="s">
        <v>1615</v>
      </c>
      <c r="E1766" s="67"/>
      <c r="F1766" s="70"/>
      <c r="G1766" s="67"/>
      <c r="H1766" s="70"/>
      <c r="I1766" s="69"/>
      <c r="J1766" s="69"/>
      <c r="K1766" s="69"/>
      <c r="L1766" s="69"/>
      <c r="M1766" s="69"/>
      <c r="N1766" s="69"/>
      <c r="O1766" s="69"/>
      <c r="P1766" s="69"/>
      <c r="Q1766" s="69"/>
      <c r="R1766" s="69"/>
      <c r="S1766" s="69"/>
      <c r="T1766" s="69"/>
      <c r="U1766" s="69"/>
      <c r="V1766" s="69"/>
      <c r="W1766" s="69"/>
    </row>
    <row r="1767" spans="2:23">
      <c r="B1767" s="67">
        <v>1765</v>
      </c>
      <c r="C1767" s="67"/>
      <c r="D1767" s="67" t="s">
        <v>1615</v>
      </c>
      <c r="E1767" s="67"/>
      <c r="F1767" s="70"/>
      <c r="G1767" s="67"/>
      <c r="H1767" s="70"/>
      <c r="I1767" s="69"/>
      <c r="J1767" s="69"/>
      <c r="K1767" s="69"/>
      <c r="L1767" s="69"/>
      <c r="M1767" s="69"/>
      <c r="N1767" s="69"/>
      <c r="O1767" s="69"/>
      <c r="P1767" s="69"/>
      <c r="Q1767" s="69"/>
      <c r="R1767" s="69"/>
      <c r="S1767" s="69"/>
      <c r="T1767" s="69"/>
      <c r="U1767" s="69"/>
      <c r="V1767" s="69"/>
      <c r="W1767" s="69"/>
    </row>
    <row r="1768" spans="2:23">
      <c r="B1768" s="67">
        <v>1766</v>
      </c>
      <c r="C1768" s="67"/>
      <c r="D1768" s="67" t="s">
        <v>1615</v>
      </c>
      <c r="E1768" s="67"/>
      <c r="F1768" s="70"/>
      <c r="G1768" s="67"/>
      <c r="H1768" s="70"/>
      <c r="I1768" s="69"/>
      <c r="J1768" s="69"/>
      <c r="K1768" s="69"/>
      <c r="L1768" s="69"/>
      <c r="M1768" s="69"/>
      <c r="N1768" s="69"/>
      <c r="O1768" s="69"/>
      <c r="P1768" s="69"/>
      <c r="Q1768" s="69"/>
      <c r="R1768" s="69"/>
      <c r="S1768" s="69"/>
      <c r="T1768" s="69"/>
      <c r="U1768" s="69"/>
      <c r="V1768" s="69"/>
      <c r="W1768" s="69"/>
    </row>
    <row r="1769" spans="2:23">
      <c r="B1769" s="67">
        <v>1767</v>
      </c>
      <c r="C1769" s="67"/>
      <c r="D1769" s="67" t="s">
        <v>1615</v>
      </c>
      <c r="E1769" s="67"/>
      <c r="F1769" s="70"/>
      <c r="G1769" s="67"/>
      <c r="H1769" s="70"/>
      <c r="I1769" s="69"/>
      <c r="J1769" s="69"/>
      <c r="K1769" s="69"/>
      <c r="L1769" s="69"/>
      <c r="M1769" s="69"/>
      <c r="N1769" s="69"/>
      <c r="O1769" s="69"/>
      <c r="P1769" s="69"/>
      <c r="Q1769" s="69"/>
      <c r="R1769" s="69"/>
      <c r="S1769" s="69"/>
      <c r="T1769" s="69"/>
      <c r="U1769" s="69"/>
      <c r="V1769" s="69"/>
      <c r="W1769" s="69"/>
    </row>
    <row r="1770" spans="2:23">
      <c r="B1770" s="67">
        <v>1768</v>
      </c>
      <c r="C1770" s="67"/>
      <c r="D1770" s="67" t="s">
        <v>1615</v>
      </c>
      <c r="E1770" s="67"/>
      <c r="F1770" s="70"/>
      <c r="G1770" s="67"/>
      <c r="H1770" s="70"/>
      <c r="I1770" s="69"/>
      <c r="J1770" s="69"/>
      <c r="K1770" s="69"/>
      <c r="L1770" s="69"/>
      <c r="M1770" s="69"/>
      <c r="N1770" s="69"/>
      <c r="O1770" s="69"/>
      <c r="P1770" s="69"/>
      <c r="Q1770" s="69"/>
      <c r="R1770" s="69"/>
      <c r="S1770" s="69"/>
      <c r="T1770" s="69"/>
      <c r="U1770" s="69"/>
      <c r="V1770" s="69"/>
      <c r="W1770" s="69"/>
    </row>
    <row r="1771" spans="2:23">
      <c r="B1771" s="67">
        <v>1769</v>
      </c>
      <c r="C1771" s="67"/>
      <c r="D1771" s="67" t="s">
        <v>1615</v>
      </c>
      <c r="E1771" s="67"/>
      <c r="F1771" s="70"/>
      <c r="G1771" s="67"/>
      <c r="H1771" s="70"/>
      <c r="I1771" s="69"/>
      <c r="J1771" s="69"/>
      <c r="K1771" s="69"/>
      <c r="L1771" s="69"/>
      <c r="M1771" s="69"/>
      <c r="N1771" s="69"/>
      <c r="O1771" s="69"/>
      <c r="P1771" s="69"/>
      <c r="Q1771" s="69"/>
      <c r="R1771" s="69"/>
      <c r="S1771" s="69"/>
      <c r="T1771" s="69"/>
      <c r="U1771" s="69"/>
      <c r="V1771" s="69"/>
      <c r="W1771" s="69"/>
    </row>
    <row r="1772" spans="2:23">
      <c r="B1772" s="67">
        <v>1770</v>
      </c>
      <c r="C1772" s="67"/>
      <c r="D1772" s="67" t="s">
        <v>1615</v>
      </c>
      <c r="E1772" s="67"/>
      <c r="F1772" s="70"/>
      <c r="G1772" s="67"/>
      <c r="H1772" s="70"/>
      <c r="I1772" s="69"/>
      <c r="J1772" s="69"/>
      <c r="K1772" s="69"/>
      <c r="L1772" s="69"/>
      <c r="M1772" s="69"/>
      <c r="N1772" s="69"/>
      <c r="O1772" s="69"/>
      <c r="P1772" s="69"/>
      <c r="Q1772" s="69"/>
      <c r="R1772" s="69"/>
      <c r="S1772" s="69"/>
      <c r="T1772" s="69"/>
      <c r="U1772" s="69"/>
      <c r="V1772" s="69"/>
      <c r="W1772" s="69"/>
    </row>
    <row r="1773" spans="2:23">
      <c r="B1773" s="67">
        <v>1771</v>
      </c>
      <c r="C1773" s="67"/>
      <c r="D1773" s="67" t="s">
        <v>1615</v>
      </c>
      <c r="E1773" s="67"/>
      <c r="F1773" s="70"/>
      <c r="G1773" s="67"/>
      <c r="H1773" s="70"/>
      <c r="I1773" s="69"/>
      <c r="J1773" s="69"/>
      <c r="K1773" s="69"/>
      <c r="L1773" s="69"/>
      <c r="M1773" s="69"/>
      <c r="N1773" s="69"/>
      <c r="O1773" s="69"/>
      <c r="P1773" s="69"/>
      <c r="Q1773" s="69"/>
      <c r="R1773" s="69"/>
      <c r="S1773" s="69"/>
      <c r="T1773" s="69"/>
      <c r="U1773" s="69"/>
      <c r="V1773" s="69"/>
      <c r="W1773" s="69"/>
    </row>
    <row r="1774" spans="2:23">
      <c r="B1774" s="67">
        <v>1772</v>
      </c>
      <c r="C1774" s="67"/>
      <c r="D1774" s="67" t="s">
        <v>1615</v>
      </c>
      <c r="E1774" s="67"/>
      <c r="F1774" s="70"/>
      <c r="G1774" s="67"/>
      <c r="H1774" s="70"/>
      <c r="I1774" s="69"/>
      <c r="J1774" s="69"/>
      <c r="K1774" s="69"/>
      <c r="L1774" s="69"/>
      <c r="M1774" s="69"/>
      <c r="N1774" s="69"/>
      <c r="O1774" s="69"/>
      <c r="P1774" s="69"/>
      <c r="Q1774" s="69"/>
      <c r="R1774" s="69"/>
      <c r="S1774" s="69"/>
      <c r="T1774" s="69"/>
      <c r="U1774" s="69"/>
      <c r="V1774" s="69"/>
      <c r="W1774" s="69"/>
    </row>
    <row r="1775" spans="2:23">
      <c r="B1775" s="67">
        <v>1773</v>
      </c>
      <c r="C1775" s="67"/>
      <c r="D1775" s="67" t="s">
        <v>1615</v>
      </c>
      <c r="E1775" s="67"/>
      <c r="F1775" s="70"/>
      <c r="G1775" s="67"/>
      <c r="H1775" s="70"/>
      <c r="I1775" s="69"/>
      <c r="J1775" s="69"/>
      <c r="K1775" s="69"/>
      <c r="L1775" s="69"/>
      <c r="M1775" s="69"/>
      <c r="N1775" s="69"/>
      <c r="O1775" s="69"/>
      <c r="P1775" s="69"/>
      <c r="Q1775" s="69"/>
      <c r="R1775" s="69"/>
      <c r="S1775" s="69"/>
      <c r="T1775" s="69"/>
      <c r="U1775" s="69"/>
      <c r="V1775" s="69"/>
      <c r="W1775" s="69"/>
    </row>
    <row r="1776" spans="2:23">
      <c r="B1776" s="67">
        <v>1774</v>
      </c>
      <c r="C1776" s="67"/>
      <c r="D1776" s="67" t="s">
        <v>1615</v>
      </c>
      <c r="E1776" s="67"/>
      <c r="F1776" s="70"/>
      <c r="G1776" s="67"/>
      <c r="H1776" s="70"/>
      <c r="I1776" s="69"/>
      <c r="J1776" s="69"/>
      <c r="K1776" s="69"/>
      <c r="L1776" s="69"/>
      <c r="M1776" s="69"/>
      <c r="N1776" s="69"/>
      <c r="O1776" s="69"/>
      <c r="P1776" s="69"/>
      <c r="Q1776" s="69"/>
      <c r="R1776" s="69"/>
      <c r="S1776" s="69"/>
      <c r="T1776" s="69"/>
      <c r="U1776" s="69"/>
      <c r="V1776" s="69"/>
      <c r="W1776" s="69"/>
    </row>
    <row r="1777" spans="2:23">
      <c r="B1777" s="67">
        <v>1775</v>
      </c>
      <c r="C1777" s="67"/>
      <c r="D1777" s="67" t="s">
        <v>1615</v>
      </c>
      <c r="E1777" s="67"/>
      <c r="F1777" s="70"/>
      <c r="G1777" s="67"/>
      <c r="H1777" s="70"/>
      <c r="I1777" s="69"/>
      <c r="J1777" s="69"/>
      <c r="K1777" s="69"/>
      <c r="L1777" s="69"/>
      <c r="M1777" s="69"/>
      <c r="N1777" s="69"/>
      <c r="O1777" s="69"/>
      <c r="P1777" s="69"/>
      <c r="Q1777" s="69"/>
      <c r="R1777" s="69"/>
      <c r="S1777" s="69"/>
      <c r="T1777" s="69"/>
      <c r="U1777" s="69"/>
      <c r="V1777" s="69"/>
      <c r="W1777" s="69"/>
    </row>
    <row r="1778" spans="2:23">
      <c r="B1778" s="67">
        <v>1776</v>
      </c>
      <c r="C1778" s="67"/>
      <c r="D1778" s="67" t="s">
        <v>1615</v>
      </c>
      <c r="E1778" s="67"/>
      <c r="F1778" s="70"/>
      <c r="G1778" s="67"/>
      <c r="H1778" s="70"/>
      <c r="I1778" s="69"/>
      <c r="J1778" s="69"/>
      <c r="K1778" s="69"/>
      <c r="L1778" s="69"/>
      <c r="M1778" s="69"/>
      <c r="N1778" s="69"/>
      <c r="O1778" s="69"/>
      <c r="P1778" s="69"/>
      <c r="Q1778" s="69"/>
      <c r="R1778" s="69"/>
      <c r="S1778" s="69"/>
      <c r="T1778" s="69"/>
      <c r="U1778" s="69"/>
      <c r="V1778" s="69"/>
      <c r="W1778" s="69"/>
    </row>
    <row r="1779" spans="2:23">
      <c r="B1779" s="67">
        <v>1777</v>
      </c>
      <c r="C1779" s="67"/>
      <c r="D1779" s="67" t="s">
        <v>1615</v>
      </c>
      <c r="E1779" s="67"/>
      <c r="F1779" s="70"/>
      <c r="G1779" s="67"/>
      <c r="H1779" s="70"/>
      <c r="I1779" s="69"/>
      <c r="J1779" s="69"/>
      <c r="K1779" s="69"/>
      <c r="L1779" s="69"/>
      <c r="M1779" s="69"/>
      <c r="N1779" s="69"/>
      <c r="O1779" s="69"/>
      <c r="P1779" s="69"/>
      <c r="Q1779" s="69"/>
      <c r="R1779" s="69"/>
      <c r="S1779" s="69"/>
      <c r="T1779" s="69"/>
      <c r="U1779" s="69"/>
      <c r="V1779" s="69"/>
      <c r="W1779" s="69"/>
    </row>
    <row r="1780" spans="2:23">
      <c r="B1780" s="67">
        <v>1778</v>
      </c>
      <c r="C1780" s="67"/>
      <c r="D1780" s="67" t="s">
        <v>1615</v>
      </c>
      <c r="E1780" s="67"/>
      <c r="F1780" s="70"/>
      <c r="G1780" s="67"/>
      <c r="H1780" s="70"/>
      <c r="I1780" s="69"/>
      <c r="J1780" s="69"/>
      <c r="K1780" s="69"/>
      <c r="L1780" s="69"/>
      <c r="M1780" s="69"/>
      <c r="N1780" s="69"/>
      <c r="O1780" s="69"/>
      <c r="P1780" s="69"/>
      <c r="Q1780" s="69"/>
      <c r="R1780" s="69"/>
      <c r="S1780" s="69"/>
      <c r="T1780" s="69"/>
      <c r="U1780" s="69"/>
      <c r="V1780" s="69"/>
      <c r="W1780" s="69"/>
    </row>
    <row r="1781" spans="2:23">
      <c r="B1781" s="67">
        <v>1779</v>
      </c>
      <c r="C1781" s="67"/>
      <c r="D1781" s="67" t="s">
        <v>1615</v>
      </c>
      <c r="E1781" s="67"/>
      <c r="F1781" s="70"/>
      <c r="G1781" s="67"/>
      <c r="H1781" s="70"/>
      <c r="I1781" s="69"/>
      <c r="J1781" s="69"/>
      <c r="K1781" s="69"/>
      <c r="L1781" s="69"/>
      <c r="M1781" s="69"/>
      <c r="N1781" s="69"/>
      <c r="O1781" s="69"/>
      <c r="P1781" s="69"/>
      <c r="Q1781" s="69"/>
      <c r="R1781" s="69"/>
      <c r="S1781" s="69"/>
      <c r="T1781" s="69"/>
      <c r="U1781" s="69"/>
      <c r="V1781" s="69"/>
      <c r="W1781" s="69"/>
    </row>
    <row r="1782" spans="2:23">
      <c r="B1782" s="67">
        <v>1780</v>
      </c>
      <c r="C1782" s="67"/>
      <c r="D1782" s="67" t="s">
        <v>1615</v>
      </c>
      <c r="E1782" s="67"/>
      <c r="F1782" s="70"/>
      <c r="G1782" s="67"/>
      <c r="H1782" s="70"/>
      <c r="I1782" s="69"/>
      <c r="J1782" s="69"/>
      <c r="K1782" s="69"/>
      <c r="L1782" s="69"/>
      <c r="M1782" s="69"/>
      <c r="N1782" s="69"/>
      <c r="O1782" s="69"/>
      <c r="P1782" s="69"/>
      <c r="Q1782" s="69"/>
      <c r="R1782" s="69"/>
      <c r="S1782" s="69"/>
      <c r="T1782" s="69"/>
      <c r="U1782" s="69"/>
      <c r="V1782" s="69"/>
      <c r="W1782" s="69"/>
    </row>
    <row r="1783" spans="2:23">
      <c r="B1783" s="67">
        <v>1781</v>
      </c>
      <c r="C1783" s="67"/>
      <c r="D1783" s="67" t="s">
        <v>1615</v>
      </c>
      <c r="E1783" s="67"/>
      <c r="F1783" s="70"/>
      <c r="G1783" s="67"/>
      <c r="H1783" s="70"/>
      <c r="I1783" s="69"/>
      <c r="J1783" s="69"/>
      <c r="K1783" s="69"/>
      <c r="L1783" s="69"/>
      <c r="M1783" s="69"/>
      <c r="N1783" s="69"/>
      <c r="O1783" s="69"/>
      <c r="P1783" s="69"/>
      <c r="Q1783" s="69"/>
      <c r="R1783" s="69"/>
      <c r="S1783" s="69"/>
      <c r="T1783" s="69"/>
      <c r="U1783" s="69"/>
      <c r="V1783" s="69"/>
      <c r="W1783" s="69"/>
    </row>
    <row r="1784" spans="2:23">
      <c r="B1784" s="67">
        <v>1782</v>
      </c>
      <c r="C1784" s="67"/>
      <c r="D1784" s="67" t="s">
        <v>1615</v>
      </c>
      <c r="E1784" s="67"/>
      <c r="F1784" s="70"/>
      <c r="G1784" s="67"/>
      <c r="H1784" s="70"/>
      <c r="I1784" s="69"/>
      <c r="J1784" s="69"/>
      <c r="K1784" s="69"/>
      <c r="L1784" s="69"/>
      <c r="M1784" s="69"/>
      <c r="N1784" s="69"/>
      <c r="O1784" s="69"/>
      <c r="P1784" s="69"/>
      <c r="Q1784" s="69"/>
      <c r="R1784" s="69"/>
      <c r="S1784" s="69"/>
      <c r="T1784" s="69"/>
      <c r="U1784" s="69"/>
      <c r="V1784" s="69"/>
      <c r="W1784" s="69"/>
    </row>
    <row r="1785" spans="2:23">
      <c r="B1785" s="67">
        <v>1783</v>
      </c>
      <c r="C1785" s="67"/>
      <c r="D1785" s="67" t="s">
        <v>1615</v>
      </c>
      <c r="E1785" s="67"/>
      <c r="F1785" s="70"/>
      <c r="G1785" s="67"/>
      <c r="H1785" s="70"/>
      <c r="I1785" s="69"/>
      <c r="J1785" s="69"/>
      <c r="K1785" s="69"/>
      <c r="L1785" s="69"/>
      <c r="M1785" s="69"/>
      <c r="N1785" s="69"/>
      <c r="O1785" s="69"/>
      <c r="P1785" s="69"/>
      <c r="Q1785" s="69"/>
      <c r="R1785" s="69"/>
      <c r="S1785" s="69"/>
      <c r="T1785" s="69"/>
      <c r="U1785" s="69"/>
      <c r="V1785" s="69"/>
      <c r="W1785" s="69"/>
    </row>
    <row r="1786" spans="2:23">
      <c r="B1786" s="67">
        <v>1784</v>
      </c>
      <c r="C1786" s="67"/>
      <c r="D1786" s="67" t="s">
        <v>1615</v>
      </c>
      <c r="E1786" s="67"/>
      <c r="F1786" s="70"/>
      <c r="G1786" s="67"/>
      <c r="H1786" s="70"/>
      <c r="I1786" s="69"/>
      <c r="J1786" s="69"/>
      <c r="K1786" s="69"/>
      <c r="L1786" s="69"/>
      <c r="M1786" s="69"/>
      <c r="N1786" s="69"/>
      <c r="O1786" s="69"/>
      <c r="P1786" s="69"/>
      <c r="Q1786" s="69"/>
      <c r="R1786" s="69"/>
      <c r="S1786" s="69"/>
      <c r="T1786" s="69"/>
      <c r="U1786" s="69"/>
      <c r="V1786" s="69"/>
      <c r="W1786" s="69"/>
    </row>
    <row r="1787" spans="2:23">
      <c r="B1787" s="67">
        <v>1785</v>
      </c>
      <c r="C1787" s="67"/>
      <c r="D1787" s="67" t="s">
        <v>1615</v>
      </c>
      <c r="E1787" s="67"/>
      <c r="F1787" s="70"/>
      <c r="G1787" s="67"/>
      <c r="H1787" s="70"/>
      <c r="I1787" s="69"/>
      <c r="J1787" s="69"/>
      <c r="K1787" s="69"/>
      <c r="L1787" s="69"/>
      <c r="M1787" s="69"/>
      <c r="N1787" s="69"/>
      <c r="O1787" s="69"/>
      <c r="P1787" s="69"/>
      <c r="Q1787" s="69"/>
      <c r="R1787" s="69"/>
      <c r="S1787" s="69"/>
      <c r="T1787" s="69"/>
      <c r="U1787" s="69"/>
      <c r="V1787" s="69"/>
      <c r="W1787" s="69"/>
    </row>
    <row r="1788" spans="2:23">
      <c r="B1788" s="67">
        <v>1786</v>
      </c>
      <c r="C1788" s="67"/>
      <c r="D1788" s="67" t="s">
        <v>1615</v>
      </c>
      <c r="E1788" s="67"/>
      <c r="F1788" s="70"/>
      <c r="G1788" s="67"/>
      <c r="H1788" s="70"/>
      <c r="I1788" s="69"/>
      <c r="J1788" s="69"/>
      <c r="K1788" s="69"/>
      <c r="L1788" s="69"/>
      <c r="M1788" s="69"/>
      <c r="N1788" s="69"/>
      <c r="O1788" s="69"/>
      <c r="P1788" s="69"/>
      <c r="Q1788" s="69"/>
      <c r="R1788" s="69"/>
      <c r="S1788" s="69"/>
      <c r="T1788" s="69"/>
      <c r="U1788" s="69"/>
      <c r="V1788" s="69"/>
      <c r="W1788" s="69"/>
    </row>
    <row r="1789" spans="2:23">
      <c r="B1789" s="67">
        <v>1787</v>
      </c>
      <c r="C1789" s="67"/>
      <c r="D1789" s="67" t="s">
        <v>1615</v>
      </c>
      <c r="E1789" s="67"/>
      <c r="F1789" s="70"/>
      <c r="G1789" s="67"/>
      <c r="H1789" s="70"/>
      <c r="I1789" s="69"/>
      <c r="J1789" s="69"/>
      <c r="K1789" s="69"/>
      <c r="L1789" s="69"/>
      <c r="M1789" s="69"/>
      <c r="N1789" s="69"/>
      <c r="O1789" s="69"/>
      <c r="P1789" s="69"/>
      <c r="Q1789" s="69"/>
      <c r="R1789" s="69"/>
      <c r="S1789" s="69"/>
      <c r="T1789" s="69"/>
      <c r="U1789" s="69"/>
      <c r="V1789" s="69"/>
      <c r="W1789" s="69"/>
    </row>
    <row r="1790" spans="2:23">
      <c r="B1790" s="67">
        <v>1788</v>
      </c>
      <c r="C1790" s="67"/>
      <c r="D1790" s="67" t="s">
        <v>1615</v>
      </c>
      <c r="E1790" s="67"/>
      <c r="F1790" s="70"/>
      <c r="G1790" s="67"/>
      <c r="H1790" s="70"/>
      <c r="I1790" s="69"/>
      <c r="J1790" s="69"/>
      <c r="K1790" s="69"/>
      <c r="L1790" s="69"/>
      <c r="M1790" s="69"/>
      <c r="N1790" s="69"/>
      <c r="O1790" s="69"/>
      <c r="P1790" s="69"/>
      <c r="Q1790" s="69"/>
      <c r="R1790" s="69"/>
      <c r="S1790" s="69"/>
      <c r="T1790" s="69"/>
      <c r="U1790" s="69"/>
      <c r="V1790" s="69"/>
      <c r="W1790" s="69"/>
    </row>
    <row r="1791" spans="2:23">
      <c r="B1791" s="67">
        <v>1789</v>
      </c>
      <c r="C1791" s="67"/>
      <c r="D1791" s="67" t="s">
        <v>1615</v>
      </c>
      <c r="E1791" s="67"/>
      <c r="F1791" s="70"/>
      <c r="G1791" s="67"/>
      <c r="H1791" s="70"/>
      <c r="I1791" s="69"/>
      <c r="J1791" s="69"/>
      <c r="K1791" s="69"/>
      <c r="L1791" s="69"/>
      <c r="M1791" s="69"/>
      <c r="N1791" s="69"/>
      <c r="O1791" s="69"/>
      <c r="P1791" s="69"/>
      <c r="Q1791" s="69"/>
      <c r="R1791" s="69"/>
      <c r="S1791" s="69"/>
      <c r="T1791" s="69"/>
      <c r="U1791" s="69"/>
      <c r="V1791" s="69"/>
      <c r="W1791" s="69"/>
    </row>
    <row r="1792" spans="2:23">
      <c r="B1792" s="67">
        <v>1790</v>
      </c>
      <c r="C1792" s="67"/>
      <c r="D1792" s="67" t="s">
        <v>1615</v>
      </c>
      <c r="E1792" s="67"/>
      <c r="F1792" s="70"/>
      <c r="G1792" s="67"/>
      <c r="H1792" s="70"/>
      <c r="I1792" s="69"/>
      <c r="J1792" s="69"/>
      <c r="K1792" s="69"/>
      <c r="L1792" s="69"/>
      <c r="M1792" s="69"/>
      <c r="N1792" s="69"/>
      <c r="O1792" s="69"/>
      <c r="P1792" s="69"/>
      <c r="Q1792" s="69"/>
      <c r="R1792" s="69"/>
      <c r="S1792" s="69"/>
      <c r="T1792" s="69"/>
      <c r="U1792" s="69"/>
      <c r="V1792" s="69"/>
      <c r="W1792" s="69"/>
    </row>
    <row r="1793" spans="2:23">
      <c r="B1793" s="67">
        <v>1791</v>
      </c>
      <c r="C1793" s="67"/>
      <c r="D1793" s="67" t="s">
        <v>1615</v>
      </c>
      <c r="E1793" s="67"/>
      <c r="F1793" s="70"/>
      <c r="G1793" s="67"/>
      <c r="H1793" s="70"/>
      <c r="I1793" s="69"/>
      <c r="J1793" s="69"/>
      <c r="K1793" s="69"/>
      <c r="L1793" s="69"/>
      <c r="M1793" s="69"/>
      <c r="N1793" s="69"/>
      <c r="O1793" s="69"/>
      <c r="P1793" s="69"/>
      <c r="Q1793" s="69"/>
      <c r="R1793" s="69"/>
      <c r="S1793" s="69"/>
      <c r="T1793" s="69"/>
      <c r="U1793" s="69"/>
      <c r="V1793" s="69"/>
      <c r="W1793" s="69"/>
    </row>
    <row r="1794" spans="2:23">
      <c r="B1794" s="67">
        <v>1792</v>
      </c>
      <c r="C1794" s="67"/>
      <c r="D1794" s="67" t="s">
        <v>1615</v>
      </c>
      <c r="E1794" s="67"/>
      <c r="F1794" s="70"/>
      <c r="G1794" s="67"/>
      <c r="H1794" s="70"/>
      <c r="I1794" s="69"/>
      <c r="J1794" s="69"/>
      <c r="K1794" s="69"/>
      <c r="L1794" s="69"/>
      <c r="M1794" s="69"/>
      <c r="N1794" s="69"/>
      <c r="O1794" s="69"/>
      <c r="P1794" s="69"/>
      <c r="Q1794" s="69"/>
      <c r="R1794" s="69"/>
      <c r="S1794" s="69"/>
      <c r="T1794" s="69"/>
      <c r="U1794" s="69"/>
      <c r="V1794" s="69"/>
      <c r="W1794" s="69"/>
    </row>
    <row r="1795" spans="2:23">
      <c r="B1795" s="67">
        <v>1793</v>
      </c>
      <c r="C1795" s="67"/>
      <c r="D1795" s="67" t="s">
        <v>1615</v>
      </c>
      <c r="E1795" s="67"/>
      <c r="F1795" s="70"/>
      <c r="G1795" s="67"/>
      <c r="H1795" s="70"/>
      <c r="I1795" s="69"/>
      <c r="J1795" s="69"/>
      <c r="K1795" s="69"/>
      <c r="L1795" s="69"/>
      <c r="M1795" s="69"/>
      <c r="N1795" s="69"/>
      <c r="O1795" s="69"/>
      <c r="P1795" s="69"/>
      <c r="Q1795" s="69"/>
      <c r="R1795" s="69"/>
      <c r="S1795" s="69"/>
      <c r="T1795" s="69"/>
      <c r="U1795" s="69"/>
      <c r="V1795" s="69"/>
      <c r="W1795" s="69"/>
    </row>
    <row r="1796" spans="2:23">
      <c r="B1796" s="67">
        <v>1794</v>
      </c>
      <c r="C1796" s="67"/>
      <c r="D1796" s="67" t="s">
        <v>1615</v>
      </c>
      <c r="E1796" s="67"/>
      <c r="F1796" s="70"/>
      <c r="G1796" s="67"/>
      <c r="H1796" s="70"/>
      <c r="I1796" s="69"/>
      <c r="J1796" s="69"/>
      <c r="K1796" s="69"/>
      <c r="L1796" s="69"/>
      <c r="M1796" s="69"/>
      <c r="N1796" s="69"/>
      <c r="O1796" s="69"/>
      <c r="P1796" s="69"/>
      <c r="Q1796" s="69"/>
      <c r="R1796" s="69"/>
      <c r="S1796" s="69"/>
      <c r="T1796" s="69"/>
      <c r="U1796" s="69"/>
      <c r="V1796" s="69"/>
      <c r="W1796" s="69"/>
    </row>
    <row r="1797" spans="2:23">
      <c r="B1797" s="67">
        <v>1795</v>
      </c>
      <c r="C1797" s="67"/>
      <c r="D1797" s="67" t="s">
        <v>1615</v>
      </c>
      <c r="E1797" s="67"/>
      <c r="F1797" s="70"/>
      <c r="G1797" s="67"/>
      <c r="H1797" s="70"/>
      <c r="I1797" s="69"/>
      <c r="J1797" s="69"/>
      <c r="K1797" s="69"/>
      <c r="L1797" s="69"/>
      <c r="M1797" s="69"/>
      <c r="N1797" s="69"/>
      <c r="O1797" s="69"/>
      <c r="P1797" s="69"/>
      <c r="Q1797" s="69"/>
      <c r="R1797" s="69"/>
      <c r="S1797" s="69"/>
      <c r="T1797" s="69"/>
      <c r="U1797" s="69"/>
      <c r="V1797" s="69"/>
      <c r="W1797" s="69"/>
    </row>
    <row r="1798" spans="2:23">
      <c r="B1798" s="67">
        <v>1796</v>
      </c>
      <c r="C1798" s="67"/>
      <c r="D1798" s="67" t="s">
        <v>1615</v>
      </c>
      <c r="E1798" s="67"/>
      <c r="F1798" s="70"/>
      <c r="G1798" s="67"/>
      <c r="H1798" s="70"/>
      <c r="I1798" s="69"/>
      <c r="J1798" s="69"/>
      <c r="K1798" s="69"/>
      <c r="L1798" s="69"/>
      <c r="M1798" s="69"/>
      <c r="N1798" s="69"/>
      <c r="O1798" s="69"/>
      <c r="P1798" s="69"/>
      <c r="Q1798" s="69"/>
      <c r="R1798" s="69"/>
      <c r="S1798" s="69"/>
      <c r="T1798" s="69"/>
      <c r="U1798" s="69"/>
      <c r="V1798" s="69"/>
      <c r="W1798" s="69"/>
    </row>
    <row r="1799" spans="2:23">
      <c r="B1799" s="67">
        <v>1797</v>
      </c>
      <c r="C1799" s="67"/>
      <c r="D1799" s="67" t="s">
        <v>1615</v>
      </c>
      <c r="E1799" s="67"/>
      <c r="F1799" s="70"/>
      <c r="G1799" s="67"/>
      <c r="H1799" s="70"/>
      <c r="I1799" s="69"/>
      <c r="J1799" s="69"/>
      <c r="K1799" s="69"/>
      <c r="L1799" s="69"/>
      <c r="M1799" s="69"/>
      <c r="N1799" s="69"/>
      <c r="O1799" s="69"/>
      <c r="P1799" s="69"/>
      <c r="Q1799" s="69"/>
      <c r="R1799" s="69"/>
      <c r="S1799" s="69"/>
      <c r="T1799" s="69"/>
      <c r="U1799" s="69"/>
      <c r="V1799" s="69"/>
      <c r="W1799" s="69"/>
    </row>
    <row r="1800" spans="2:23">
      <c r="B1800" s="67">
        <v>1798</v>
      </c>
      <c r="C1800" s="67"/>
      <c r="D1800" s="67" t="s">
        <v>1615</v>
      </c>
      <c r="E1800" s="67"/>
      <c r="F1800" s="70"/>
      <c r="G1800" s="67"/>
      <c r="H1800" s="70"/>
      <c r="I1800" s="69"/>
      <c r="J1800" s="69"/>
      <c r="K1800" s="69"/>
      <c r="L1800" s="69"/>
      <c r="M1800" s="69"/>
      <c r="N1800" s="69"/>
      <c r="O1800" s="69"/>
      <c r="P1800" s="69"/>
      <c r="Q1800" s="69"/>
      <c r="R1800" s="69"/>
      <c r="S1800" s="69"/>
      <c r="T1800" s="69"/>
      <c r="U1800" s="69"/>
      <c r="V1800" s="69"/>
      <c r="W1800" s="69"/>
    </row>
    <row r="1801" spans="2:23">
      <c r="B1801" s="67">
        <v>1799</v>
      </c>
      <c r="C1801" s="67"/>
      <c r="D1801" s="67" t="s">
        <v>1615</v>
      </c>
      <c r="E1801" s="67"/>
      <c r="F1801" s="70"/>
      <c r="G1801" s="67"/>
      <c r="H1801" s="70"/>
      <c r="I1801" s="69"/>
      <c r="J1801" s="69"/>
      <c r="K1801" s="69"/>
      <c r="L1801" s="69"/>
      <c r="M1801" s="69"/>
      <c r="N1801" s="69"/>
      <c r="O1801" s="69"/>
      <c r="P1801" s="69"/>
      <c r="Q1801" s="69"/>
      <c r="R1801" s="69"/>
      <c r="S1801" s="69"/>
      <c r="T1801" s="69"/>
      <c r="U1801" s="69"/>
      <c r="V1801" s="69"/>
      <c r="W1801" s="69"/>
    </row>
    <row r="1802" spans="2:23">
      <c r="B1802" s="67">
        <v>1800</v>
      </c>
      <c r="C1802" s="67"/>
      <c r="D1802" s="67" t="s">
        <v>1615</v>
      </c>
      <c r="E1802" s="67"/>
      <c r="F1802" s="70"/>
      <c r="G1802" s="67"/>
      <c r="H1802" s="70"/>
      <c r="I1802" s="69"/>
      <c r="J1802" s="69"/>
      <c r="K1802" s="69"/>
      <c r="L1802" s="69"/>
      <c r="M1802" s="69"/>
      <c r="N1802" s="69"/>
      <c r="O1802" s="69"/>
      <c r="P1802" s="69"/>
      <c r="Q1802" s="69"/>
      <c r="R1802" s="69"/>
      <c r="S1802" s="69"/>
      <c r="T1802" s="69"/>
      <c r="U1802" s="69"/>
      <c r="V1802" s="69"/>
      <c r="W1802" s="69"/>
    </row>
    <row r="1803" spans="2:23">
      <c r="B1803" s="67">
        <v>1801</v>
      </c>
      <c r="C1803" s="67"/>
      <c r="D1803" s="67" t="s">
        <v>1615</v>
      </c>
      <c r="E1803" s="67"/>
      <c r="F1803" s="70"/>
      <c r="G1803" s="67"/>
      <c r="H1803" s="70"/>
      <c r="I1803" s="69"/>
      <c r="J1803" s="69"/>
      <c r="K1803" s="69"/>
      <c r="L1803" s="69"/>
      <c r="M1803" s="69"/>
      <c r="N1803" s="69"/>
      <c r="O1803" s="69"/>
      <c r="P1803" s="69"/>
      <c r="Q1803" s="69"/>
      <c r="R1803" s="69"/>
      <c r="S1803" s="69"/>
      <c r="T1803" s="69"/>
      <c r="U1803" s="69"/>
      <c r="V1803" s="69"/>
      <c r="W1803" s="69"/>
    </row>
    <row r="1804" spans="2:23">
      <c r="B1804" s="67">
        <v>1802</v>
      </c>
      <c r="C1804" s="67"/>
      <c r="D1804" s="67" t="s">
        <v>1615</v>
      </c>
      <c r="E1804" s="67"/>
      <c r="F1804" s="70"/>
      <c r="G1804" s="67"/>
      <c r="H1804" s="70"/>
      <c r="I1804" s="69"/>
      <c r="J1804" s="69"/>
      <c r="K1804" s="69"/>
      <c r="L1804" s="69"/>
      <c r="M1804" s="69"/>
      <c r="N1804" s="69"/>
      <c r="O1804" s="69"/>
      <c r="P1804" s="69"/>
      <c r="Q1804" s="69"/>
      <c r="R1804" s="69"/>
      <c r="S1804" s="69"/>
      <c r="T1804" s="69"/>
      <c r="U1804" s="69"/>
      <c r="V1804" s="69"/>
      <c r="W1804" s="69"/>
    </row>
    <row r="1805" spans="2:23">
      <c r="B1805" s="67">
        <v>1803</v>
      </c>
      <c r="C1805" s="67"/>
      <c r="D1805" s="67" t="s">
        <v>1615</v>
      </c>
      <c r="E1805" s="67"/>
      <c r="F1805" s="70"/>
      <c r="G1805" s="67"/>
      <c r="H1805" s="70"/>
      <c r="I1805" s="69"/>
      <c r="J1805" s="69"/>
      <c r="K1805" s="69"/>
      <c r="L1805" s="69"/>
      <c r="M1805" s="69"/>
      <c r="N1805" s="69"/>
      <c r="O1805" s="69"/>
      <c r="P1805" s="69"/>
      <c r="Q1805" s="69"/>
      <c r="R1805" s="69"/>
      <c r="S1805" s="69"/>
      <c r="T1805" s="69"/>
      <c r="U1805" s="69"/>
      <c r="V1805" s="69"/>
      <c r="W1805" s="69"/>
    </row>
    <row r="1806" spans="2:23">
      <c r="B1806" s="67">
        <v>1804</v>
      </c>
      <c r="C1806" s="67"/>
      <c r="D1806" s="67" t="s">
        <v>1615</v>
      </c>
      <c r="E1806" s="67"/>
      <c r="F1806" s="70"/>
      <c r="G1806" s="67"/>
      <c r="H1806" s="70"/>
      <c r="I1806" s="69"/>
      <c r="J1806" s="69"/>
      <c r="K1806" s="69"/>
      <c r="L1806" s="69"/>
      <c r="M1806" s="69"/>
      <c r="N1806" s="69"/>
      <c r="O1806" s="69"/>
      <c r="P1806" s="69"/>
      <c r="Q1806" s="69"/>
      <c r="R1806" s="69"/>
      <c r="S1806" s="69"/>
      <c r="T1806" s="69"/>
      <c r="U1806" s="69"/>
      <c r="V1806" s="69"/>
      <c r="W1806" s="69"/>
    </row>
    <row r="1807" spans="2:23">
      <c r="B1807" s="67">
        <v>1805</v>
      </c>
      <c r="C1807" s="67"/>
      <c r="D1807" s="67" t="s">
        <v>1615</v>
      </c>
      <c r="E1807" s="67"/>
      <c r="F1807" s="70"/>
      <c r="G1807" s="67"/>
      <c r="H1807" s="70"/>
      <c r="I1807" s="69"/>
      <c r="J1807" s="69"/>
      <c r="K1807" s="69"/>
      <c r="L1807" s="69"/>
      <c r="M1807" s="69"/>
      <c r="N1807" s="69"/>
      <c r="O1807" s="69"/>
      <c r="P1807" s="69"/>
      <c r="Q1807" s="69"/>
      <c r="R1807" s="69"/>
      <c r="S1807" s="69"/>
      <c r="T1807" s="69"/>
      <c r="U1807" s="69"/>
      <c r="V1807" s="69"/>
      <c r="W1807" s="69"/>
    </row>
    <row r="1808" spans="2:23">
      <c r="B1808" s="67">
        <v>1806</v>
      </c>
      <c r="C1808" s="67"/>
      <c r="D1808" s="67" t="s">
        <v>1615</v>
      </c>
      <c r="E1808" s="67"/>
      <c r="F1808" s="70"/>
      <c r="G1808" s="67"/>
      <c r="H1808" s="70"/>
      <c r="I1808" s="69"/>
      <c r="J1808" s="69"/>
      <c r="K1808" s="69"/>
      <c r="L1808" s="69"/>
      <c r="M1808" s="69"/>
      <c r="N1808" s="69"/>
      <c r="O1808" s="69"/>
      <c r="P1808" s="69"/>
      <c r="Q1808" s="69"/>
      <c r="R1808" s="69"/>
      <c r="S1808" s="69"/>
      <c r="T1808" s="69"/>
      <c r="U1808" s="69"/>
      <c r="V1808" s="69"/>
      <c r="W1808" s="69"/>
    </row>
    <row r="1809" spans="2:23">
      <c r="B1809" s="67">
        <v>1807</v>
      </c>
      <c r="C1809" s="67"/>
      <c r="D1809" s="67" t="s">
        <v>1615</v>
      </c>
      <c r="E1809" s="67"/>
      <c r="F1809" s="70"/>
      <c r="G1809" s="67"/>
      <c r="H1809" s="70"/>
      <c r="I1809" s="69"/>
      <c r="J1809" s="69"/>
      <c r="K1809" s="69"/>
      <c r="L1809" s="69"/>
      <c r="M1809" s="69"/>
      <c r="N1809" s="69"/>
      <c r="O1809" s="69"/>
      <c r="P1809" s="69"/>
      <c r="Q1809" s="69"/>
      <c r="R1809" s="69"/>
      <c r="S1809" s="69"/>
      <c r="T1809" s="69"/>
      <c r="U1809" s="69"/>
      <c r="V1809" s="69"/>
      <c r="W1809" s="69"/>
    </row>
    <row r="1810" spans="2:23">
      <c r="B1810" s="67">
        <v>1808</v>
      </c>
      <c r="C1810" s="67"/>
      <c r="D1810" s="67" t="s">
        <v>1615</v>
      </c>
      <c r="E1810" s="67"/>
      <c r="F1810" s="70"/>
      <c r="G1810" s="67"/>
      <c r="H1810" s="70"/>
      <c r="I1810" s="69"/>
      <c r="J1810" s="69"/>
      <c r="K1810" s="69"/>
      <c r="L1810" s="69"/>
      <c r="M1810" s="69"/>
      <c r="N1810" s="69"/>
      <c r="O1810" s="69"/>
      <c r="P1810" s="69"/>
      <c r="Q1810" s="69"/>
      <c r="R1810" s="69"/>
      <c r="S1810" s="69"/>
      <c r="T1810" s="69"/>
      <c r="U1810" s="69"/>
      <c r="V1810" s="69"/>
      <c r="W1810" s="69"/>
    </row>
    <row r="1811" spans="2:23">
      <c r="B1811" s="67">
        <v>1809</v>
      </c>
      <c r="C1811" s="67"/>
      <c r="D1811" s="67" t="s">
        <v>1615</v>
      </c>
      <c r="E1811" s="67"/>
      <c r="F1811" s="70"/>
      <c r="G1811" s="67"/>
      <c r="H1811" s="70"/>
      <c r="I1811" s="69"/>
      <c r="J1811" s="69"/>
      <c r="K1811" s="69"/>
      <c r="L1811" s="69"/>
      <c r="M1811" s="69"/>
      <c r="N1811" s="69"/>
      <c r="O1811" s="69"/>
      <c r="P1811" s="69"/>
      <c r="Q1811" s="69"/>
      <c r="R1811" s="69"/>
      <c r="S1811" s="69"/>
      <c r="T1811" s="69"/>
      <c r="U1811" s="69"/>
      <c r="V1811" s="69"/>
      <c r="W1811" s="69"/>
    </row>
    <row r="1812" spans="2:23">
      <c r="B1812" s="67">
        <v>1810</v>
      </c>
      <c r="C1812" s="67"/>
      <c r="D1812" s="67" t="s">
        <v>1615</v>
      </c>
      <c r="E1812" s="67"/>
      <c r="F1812" s="70"/>
      <c r="G1812" s="67"/>
      <c r="H1812" s="70"/>
      <c r="I1812" s="69"/>
      <c r="J1812" s="69"/>
      <c r="K1812" s="69"/>
      <c r="L1812" s="69"/>
      <c r="M1812" s="69"/>
      <c r="N1812" s="69"/>
      <c r="O1812" s="69"/>
      <c r="P1812" s="69"/>
      <c r="Q1812" s="69"/>
      <c r="R1812" s="69"/>
      <c r="S1812" s="69"/>
      <c r="T1812" s="69"/>
      <c r="U1812" s="69"/>
      <c r="V1812" s="69"/>
      <c r="W1812" s="69"/>
    </row>
    <row r="1813" spans="2:23">
      <c r="B1813" s="67">
        <v>1811</v>
      </c>
      <c r="C1813" s="67"/>
      <c r="D1813" s="67" t="s">
        <v>1615</v>
      </c>
      <c r="E1813" s="67"/>
      <c r="F1813" s="70"/>
      <c r="G1813" s="67"/>
      <c r="H1813" s="70"/>
      <c r="I1813" s="69"/>
      <c r="J1813" s="69"/>
      <c r="K1813" s="69"/>
      <c r="L1813" s="69"/>
      <c r="M1813" s="69"/>
      <c r="N1813" s="69"/>
      <c r="O1813" s="69"/>
      <c r="P1813" s="69"/>
      <c r="Q1813" s="69"/>
      <c r="R1813" s="69"/>
      <c r="S1813" s="69"/>
      <c r="T1813" s="69"/>
      <c r="U1813" s="69"/>
      <c r="V1813" s="69"/>
      <c r="W1813" s="69"/>
    </row>
    <row r="1814" spans="2:23">
      <c r="B1814" s="67">
        <v>1812</v>
      </c>
      <c r="C1814" s="67"/>
      <c r="D1814" s="67" t="s">
        <v>1615</v>
      </c>
      <c r="E1814" s="67"/>
      <c r="F1814" s="70"/>
      <c r="G1814" s="67"/>
      <c r="H1814" s="70"/>
      <c r="I1814" s="69"/>
      <c r="J1814" s="69"/>
      <c r="K1814" s="69"/>
      <c r="L1814" s="69"/>
      <c r="M1814" s="69"/>
      <c r="N1814" s="69"/>
      <c r="O1814" s="69"/>
      <c r="P1814" s="69"/>
      <c r="Q1814" s="69"/>
      <c r="R1814" s="69"/>
      <c r="S1814" s="69"/>
      <c r="T1814" s="69"/>
      <c r="U1814" s="69"/>
      <c r="V1814" s="69"/>
      <c r="W1814" s="69"/>
    </row>
    <row r="1815" spans="2:23">
      <c r="B1815" s="67">
        <v>1813</v>
      </c>
      <c r="C1815" s="67"/>
      <c r="D1815" s="67" t="s">
        <v>1615</v>
      </c>
      <c r="E1815" s="67"/>
      <c r="F1815" s="70"/>
      <c r="G1815" s="67"/>
      <c r="H1815" s="70"/>
      <c r="I1815" s="69"/>
      <c r="J1815" s="69"/>
      <c r="K1815" s="69"/>
      <c r="L1815" s="69"/>
      <c r="M1815" s="69"/>
      <c r="N1815" s="69"/>
      <c r="O1815" s="69"/>
      <c r="P1815" s="69"/>
      <c r="Q1815" s="69"/>
      <c r="R1815" s="69"/>
      <c r="S1815" s="69"/>
      <c r="T1815" s="69"/>
      <c r="U1815" s="69"/>
      <c r="V1815" s="69"/>
      <c r="W1815" s="69"/>
    </row>
    <row r="1816" spans="2:23">
      <c r="B1816" s="67">
        <v>1814</v>
      </c>
      <c r="C1816" s="67"/>
      <c r="D1816" s="67" t="s">
        <v>1615</v>
      </c>
      <c r="E1816" s="67"/>
      <c r="F1816" s="70"/>
      <c r="G1816" s="67"/>
      <c r="H1816" s="70"/>
      <c r="I1816" s="69"/>
      <c r="J1816" s="69"/>
      <c r="K1816" s="69"/>
      <c r="L1816" s="69"/>
      <c r="M1816" s="69"/>
      <c r="N1816" s="69"/>
      <c r="O1816" s="69"/>
      <c r="P1816" s="69"/>
      <c r="Q1816" s="69"/>
      <c r="R1816" s="69"/>
      <c r="S1816" s="69"/>
      <c r="T1816" s="69"/>
      <c r="U1816" s="69"/>
      <c r="V1816" s="69"/>
      <c r="W1816" s="69"/>
    </row>
    <row r="1817" spans="2:23">
      <c r="B1817" s="67">
        <v>1815</v>
      </c>
      <c r="C1817" s="67"/>
      <c r="D1817" s="67" t="s">
        <v>1615</v>
      </c>
      <c r="E1817" s="67"/>
      <c r="F1817" s="70"/>
      <c r="G1817" s="67"/>
      <c r="H1817" s="70"/>
      <c r="I1817" s="69"/>
      <c r="J1817" s="69"/>
      <c r="K1817" s="69"/>
      <c r="L1817" s="69"/>
      <c r="M1817" s="69"/>
      <c r="N1817" s="69"/>
      <c r="O1817" s="69"/>
      <c r="P1817" s="69"/>
      <c r="Q1817" s="69"/>
      <c r="R1817" s="69"/>
      <c r="S1817" s="69"/>
      <c r="T1817" s="69"/>
      <c r="U1817" s="69"/>
      <c r="V1817" s="69"/>
      <c r="W1817" s="69"/>
    </row>
    <row r="1818" spans="2:23">
      <c r="B1818" s="67">
        <v>1816</v>
      </c>
      <c r="C1818" s="67"/>
      <c r="D1818" s="67" t="s">
        <v>1615</v>
      </c>
      <c r="E1818" s="67"/>
      <c r="F1818" s="70"/>
      <c r="G1818" s="67"/>
      <c r="H1818" s="70"/>
      <c r="I1818" s="69"/>
      <c r="J1818" s="69"/>
      <c r="K1818" s="69"/>
      <c r="L1818" s="69"/>
      <c r="M1818" s="69"/>
      <c r="N1818" s="69"/>
      <c r="O1818" s="69"/>
      <c r="P1818" s="69"/>
      <c r="Q1818" s="69"/>
      <c r="R1818" s="69"/>
      <c r="S1818" s="69"/>
      <c r="T1818" s="69"/>
      <c r="U1818" s="69"/>
      <c r="V1818" s="69"/>
      <c r="W1818" s="69"/>
    </row>
    <row r="1819" spans="2:23">
      <c r="B1819" s="67">
        <v>1817</v>
      </c>
      <c r="C1819" s="67"/>
      <c r="D1819" s="67" t="s">
        <v>1615</v>
      </c>
      <c r="E1819" s="67"/>
      <c r="F1819" s="70"/>
      <c r="G1819" s="67"/>
      <c r="H1819" s="70"/>
      <c r="I1819" s="69"/>
      <c r="J1819" s="69"/>
      <c r="K1819" s="69"/>
      <c r="L1819" s="69"/>
      <c r="M1819" s="69"/>
      <c r="N1819" s="69"/>
      <c r="O1819" s="69"/>
      <c r="P1819" s="69"/>
      <c r="Q1819" s="69"/>
      <c r="R1819" s="69"/>
      <c r="S1819" s="69"/>
      <c r="T1819" s="69"/>
      <c r="U1819" s="69"/>
      <c r="V1819" s="69"/>
      <c r="W1819" s="69"/>
    </row>
    <row r="1820" spans="2:23">
      <c r="B1820" s="67">
        <v>1818</v>
      </c>
      <c r="C1820" s="67"/>
      <c r="D1820" s="67" t="s">
        <v>1615</v>
      </c>
      <c r="E1820" s="67"/>
      <c r="F1820" s="70"/>
      <c r="G1820" s="67"/>
      <c r="H1820" s="70"/>
      <c r="I1820" s="69"/>
      <c r="J1820" s="69"/>
      <c r="K1820" s="69"/>
      <c r="L1820" s="69"/>
      <c r="M1820" s="69"/>
      <c r="N1820" s="69"/>
      <c r="O1820" s="69"/>
      <c r="P1820" s="69"/>
      <c r="Q1820" s="69"/>
      <c r="R1820" s="69"/>
      <c r="S1820" s="69"/>
      <c r="T1820" s="69"/>
      <c r="U1820" s="69"/>
      <c r="V1820" s="69"/>
      <c r="W1820" s="69"/>
    </row>
    <row r="1821" spans="2:23">
      <c r="B1821" s="67">
        <v>1819</v>
      </c>
      <c r="C1821" s="67"/>
      <c r="D1821" s="67" t="s">
        <v>1615</v>
      </c>
      <c r="E1821" s="67"/>
      <c r="F1821" s="70"/>
      <c r="G1821" s="67"/>
      <c r="H1821" s="70"/>
      <c r="I1821" s="69"/>
      <c r="J1821" s="69"/>
      <c r="K1821" s="69"/>
      <c r="L1821" s="69"/>
      <c r="M1821" s="69"/>
      <c r="N1821" s="69"/>
      <c r="O1821" s="69"/>
      <c r="P1821" s="69"/>
      <c r="Q1821" s="69"/>
      <c r="R1821" s="69"/>
      <c r="S1821" s="69"/>
      <c r="T1821" s="69"/>
      <c r="U1821" s="69"/>
      <c r="V1821" s="69"/>
      <c r="W1821" s="69"/>
    </row>
    <row r="1822" spans="2:23">
      <c r="B1822" s="67">
        <v>1820</v>
      </c>
      <c r="C1822" s="67"/>
      <c r="D1822" s="67" t="s">
        <v>1615</v>
      </c>
      <c r="E1822" s="67"/>
      <c r="F1822" s="70"/>
      <c r="G1822" s="67"/>
      <c r="H1822" s="70"/>
      <c r="I1822" s="69"/>
      <c r="J1822" s="69"/>
      <c r="K1822" s="69"/>
      <c r="L1822" s="69"/>
      <c r="M1822" s="69"/>
      <c r="N1822" s="69"/>
      <c r="O1822" s="69"/>
      <c r="P1822" s="69"/>
      <c r="Q1822" s="69"/>
      <c r="R1822" s="69"/>
      <c r="S1822" s="69"/>
      <c r="T1822" s="69"/>
      <c r="U1822" s="69"/>
      <c r="V1822" s="69"/>
      <c r="W1822" s="69"/>
    </row>
    <row r="1823" spans="2:23">
      <c r="B1823" s="67">
        <v>1821</v>
      </c>
      <c r="C1823" s="67"/>
      <c r="D1823" s="67" t="s">
        <v>1615</v>
      </c>
      <c r="E1823" s="67"/>
      <c r="F1823" s="70"/>
      <c r="G1823" s="67"/>
      <c r="H1823" s="70"/>
      <c r="I1823" s="69"/>
      <c r="J1823" s="69"/>
      <c r="K1823" s="69"/>
      <c r="L1823" s="69"/>
      <c r="M1823" s="69"/>
      <c r="N1823" s="69"/>
      <c r="O1823" s="69"/>
      <c r="P1823" s="69"/>
      <c r="Q1823" s="69"/>
      <c r="R1823" s="69"/>
      <c r="S1823" s="69"/>
      <c r="T1823" s="69"/>
      <c r="U1823" s="69"/>
      <c r="V1823" s="69"/>
      <c r="W1823" s="69"/>
    </row>
    <row r="1824" spans="2:23">
      <c r="B1824" s="67">
        <v>1822</v>
      </c>
      <c r="C1824" s="67"/>
      <c r="D1824" s="67" t="s">
        <v>1615</v>
      </c>
      <c r="E1824" s="67"/>
      <c r="F1824" s="70"/>
      <c r="G1824" s="67"/>
      <c r="H1824" s="70"/>
      <c r="I1824" s="69"/>
      <c r="J1824" s="69"/>
      <c r="K1824" s="69"/>
      <c r="L1824" s="69"/>
      <c r="M1824" s="69"/>
      <c r="N1824" s="69"/>
      <c r="O1824" s="69"/>
      <c r="P1824" s="69"/>
      <c r="Q1824" s="69"/>
      <c r="R1824" s="69"/>
      <c r="S1824" s="69"/>
      <c r="T1824" s="69"/>
      <c r="U1824" s="69"/>
      <c r="V1824" s="69"/>
      <c r="W1824" s="69"/>
    </row>
    <row r="1825" spans="2:23">
      <c r="B1825" s="67">
        <v>1823</v>
      </c>
      <c r="C1825" s="67"/>
      <c r="D1825" s="67" t="s">
        <v>1615</v>
      </c>
      <c r="E1825" s="67"/>
      <c r="F1825" s="70"/>
      <c r="G1825" s="67"/>
      <c r="H1825" s="70"/>
      <c r="I1825" s="69"/>
      <c r="J1825" s="69"/>
      <c r="K1825" s="69"/>
      <c r="L1825" s="69"/>
      <c r="M1825" s="69"/>
      <c r="N1825" s="69"/>
      <c r="O1825" s="69"/>
      <c r="P1825" s="69"/>
      <c r="Q1825" s="69"/>
      <c r="R1825" s="69"/>
      <c r="S1825" s="69"/>
      <c r="T1825" s="69"/>
      <c r="U1825" s="69"/>
      <c r="V1825" s="69"/>
      <c r="W1825" s="69"/>
    </row>
    <row r="1826" spans="2:23">
      <c r="B1826" s="67">
        <v>1824</v>
      </c>
      <c r="C1826" s="67"/>
      <c r="D1826" s="67" t="s">
        <v>1615</v>
      </c>
      <c r="E1826" s="67"/>
      <c r="F1826" s="70"/>
      <c r="G1826" s="67"/>
      <c r="H1826" s="70"/>
      <c r="I1826" s="69"/>
      <c r="J1826" s="69"/>
      <c r="K1826" s="69"/>
      <c r="L1826" s="69"/>
      <c r="M1826" s="69"/>
      <c r="N1826" s="69"/>
      <c r="O1826" s="69"/>
      <c r="P1826" s="69"/>
      <c r="Q1826" s="69"/>
      <c r="R1826" s="69"/>
      <c r="S1826" s="69"/>
      <c r="T1826" s="69"/>
      <c r="U1826" s="69"/>
      <c r="V1826" s="69"/>
      <c r="W1826" s="69"/>
    </row>
    <row r="1827" spans="2:23">
      <c r="B1827" s="67">
        <v>1825</v>
      </c>
      <c r="C1827" s="67"/>
      <c r="D1827" s="67" t="s">
        <v>1615</v>
      </c>
      <c r="E1827" s="67"/>
      <c r="F1827" s="70"/>
      <c r="G1827" s="67"/>
      <c r="H1827" s="70"/>
      <c r="I1827" s="69"/>
      <c r="J1827" s="69"/>
      <c r="K1827" s="69"/>
      <c r="L1827" s="69"/>
      <c r="M1827" s="69"/>
      <c r="N1827" s="69"/>
      <c r="O1827" s="69"/>
      <c r="P1827" s="69"/>
      <c r="Q1827" s="69"/>
      <c r="R1827" s="69"/>
      <c r="S1827" s="69"/>
      <c r="T1827" s="69"/>
      <c r="U1827" s="69"/>
      <c r="V1827" s="69"/>
      <c r="W1827" s="69"/>
    </row>
    <row r="1828" spans="2:23">
      <c r="B1828" s="67">
        <v>1826</v>
      </c>
      <c r="C1828" s="67"/>
      <c r="D1828" s="67" t="s">
        <v>1615</v>
      </c>
      <c r="E1828" s="67"/>
      <c r="F1828" s="70"/>
      <c r="G1828" s="67"/>
      <c r="H1828" s="70"/>
      <c r="I1828" s="69"/>
      <c r="J1828" s="69"/>
      <c r="K1828" s="69"/>
      <c r="L1828" s="69"/>
      <c r="M1828" s="69"/>
      <c r="N1828" s="69"/>
      <c r="O1828" s="69"/>
      <c r="P1828" s="69"/>
      <c r="Q1828" s="69"/>
      <c r="R1828" s="69"/>
      <c r="S1828" s="69"/>
      <c r="T1828" s="69"/>
      <c r="U1828" s="69"/>
      <c r="V1828" s="69"/>
      <c r="W1828" s="69"/>
    </row>
    <row r="1829" spans="2:23">
      <c r="B1829" s="67">
        <v>1827</v>
      </c>
      <c r="C1829" s="67"/>
      <c r="D1829" s="67" t="s">
        <v>1615</v>
      </c>
      <c r="E1829" s="67"/>
      <c r="F1829" s="70"/>
      <c r="G1829" s="67"/>
      <c r="H1829" s="70"/>
      <c r="I1829" s="69"/>
      <c r="J1829" s="69"/>
      <c r="K1829" s="69"/>
      <c r="L1829" s="69"/>
      <c r="M1829" s="69"/>
      <c r="N1829" s="69"/>
      <c r="O1829" s="69"/>
      <c r="P1829" s="69"/>
      <c r="Q1829" s="69"/>
      <c r="R1829" s="69"/>
      <c r="S1829" s="69"/>
      <c r="T1829" s="69"/>
      <c r="U1829" s="69"/>
      <c r="V1829" s="69"/>
      <c r="W1829" s="69"/>
    </row>
    <row r="1830" spans="2:23">
      <c r="B1830" s="67">
        <v>1828</v>
      </c>
      <c r="C1830" s="67"/>
      <c r="D1830" s="67" t="s">
        <v>1615</v>
      </c>
      <c r="E1830" s="67"/>
      <c r="F1830" s="70"/>
      <c r="G1830" s="67"/>
      <c r="H1830" s="70"/>
      <c r="I1830" s="69"/>
      <c r="J1830" s="69"/>
      <c r="K1830" s="69"/>
      <c r="L1830" s="69"/>
      <c r="M1830" s="69"/>
      <c r="N1830" s="69"/>
      <c r="O1830" s="69"/>
      <c r="P1830" s="69"/>
      <c r="Q1830" s="69"/>
      <c r="R1830" s="69"/>
      <c r="S1830" s="69"/>
      <c r="T1830" s="69"/>
      <c r="U1830" s="69"/>
      <c r="V1830" s="69"/>
      <c r="W1830" s="69"/>
    </row>
    <row r="1831" spans="2:23">
      <c r="B1831" s="67">
        <v>1829</v>
      </c>
      <c r="C1831" s="67"/>
      <c r="D1831" s="67" t="s">
        <v>1615</v>
      </c>
      <c r="E1831" s="67"/>
      <c r="F1831" s="70"/>
      <c r="G1831" s="67"/>
      <c r="H1831" s="70"/>
      <c r="I1831" s="69"/>
      <c r="J1831" s="69"/>
      <c r="K1831" s="69"/>
      <c r="L1831" s="69"/>
      <c r="M1831" s="69"/>
      <c r="N1831" s="69"/>
      <c r="O1831" s="69"/>
      <c r="P1831" s="69"/>
      <c r="Q1831" s="69"/>
      <c r="R1831" s="69"/>
      <c r="S1831" s="69"/>
      <c r="T1831" s="69"/>
      <c r="U1831" s="69"/>
      <c r="V1831" s="69"/>
      <c r="W1831" s="69"/>
    </row>
    <row r="1832" spans="2:23">
      <c r="B1832" s="67">
        <v>1830</v>
      </c>
      <c r="C1832" s="67"/>
      <c r="D1832" s="67" t="s">
        <v>1615</v>
      </c>
      <c r="E1832" s="67"/>
      <c r="F1832" s="70"/>
      <c r="G1832" s="67"/>
      <c r="H1832" s="70"/>
      <c r="I1832" s="69"/>
      <c r="J1832" s="69"/>
      <c r="K1832" s="69"/>
      <c r="L1832" s="69"/>
      <c r="M1832" s="69"/>
      <c r="N1832" s="69"/>
      <c r="O1832" s="69"/>
      <c r="P1832" s="69"/>
      <c r="Q1832" s="69"/>
      <c r="R1832" s="69"/>
      <c r="S1832" s="69"/>
      <c r="T1832" s="69"/>
      <c r="U1832" s="69"/>
      <c r="V1832" s="69"/>
      <c r="W1832" s="69"/>
    </row>
    <row r="1833" spans="2:23">
      <c r="B1833" s="67">
        <v>1831</v>
      </c>
      <c r="C1833" s="67"/>
      <c r="D1833" s="67" t="s">
        <v>1615</v>
      </c>
      <c r="E1833" s="67"/>
      <c r="F1833" s="70"/>
      <c r="G1833" s="67"/>
      <c r="H1833" s="70"/>
      <c r="I1833" s="69"/>
      <c r="J1833" s="69"/>
      <c r="K1833" s="69"/>
      <c r="L1833" s="69"/>
      <c r="M1833" s="69"/>
      <c r="N1833" s="69"/>
      <c r="O1833" s="69"/>
      <c r="P1833" s="69"/>
      <c r="Q1833" s="69"/>
      <c r="R1833" s="69"/>
      <c r="S1833" s="69"/>
      <c r="T1833" s="69"/>
      <c r="U1833" s="69"/>
      <c r="V1833" s="69"/>
      <c r="W1833" s="69"/>
    </row>
    <row r="1834" spans="2:23">
      <c r="B1834" s="67">
        <v>1832</v>
      </c>
      <c r="C1834" s="67"/>
      <c r="D1834" s="67" t="s">
        <v>1615</v>
      </c>
      <c r="E1834" s="67"/>
      <c r="F1834" s="70"/>
      <c r="G1834" s="67"/>
      <c r="H1834" s="70"/>
      <c r="I1834" s="69"/>
      <c r="J1834" s="69"/>
      <c r="K1834" s="69"/>
      <c r="L1834" s="69"/>
      <c r="M1834" s="69"/>
      <c r="N1834" s="69"/>
      <c r="O1834" s="69"/>
      <c r="P1834" s="69"/>
      <c r="Q1834" s="69"/>
      <c r="R1834" s="69"/>
      <c r="S1834" s="69"/>
      <c r="T1834" s="69"/>
      <c r="U1834" s="69"/>
      <c r="V1834" s="69"/>
      <c r="W1834" s="69"/>
    </row>
    <row r="1835" spans="2:23">
      <c r="B1835" s="67">
        <v>1833</v>
      </c>
      <c r="C1835" s="67"/>
      <c r="D1835" s="67" t="s">
        <v>1615</v>
      </c>
      <c r="E1835" s="67"/>
      <c r="F1835" s="70"/>
      <c r="G1835" s="67"/>
      <c r="H1835" s="70"/>
      <c r="I1835" s="69"/>
      <c r="J1835" s="69"/>
      <c r="K1835" s="69"/>
      <c r="L1835" s="69"/>
      <c r="M1835" s="69"/>
      <c r="N1835" s="69"/>
      <c r="O1835" s="69"/>
      <c r="P1835" s="69"/>
      <c r="Q1835" s="69"/>
      <c r="R1835" s="69"/>
      <c r="S1835" s="69"/>
      <c r="T1835" s="69"/>
      <c r="U1835" s="69"/>
      <c r="V1835" s="69"/>
      <c r="W1835" s="69"/>
    </row>
    <row r="1836" spans="2:23">
      <c r="B1836" s="67">
        <v>1834</v>
      </c>
      <c r="C1836" s="67"/>
      <c r="D1836" s="67" t="s">
        <v>1615</v>
      </c>
      <c r="E1836" s="67"/>
      <c r="F1836" s="70"/>
      <c r="G1836" s="67"/>
      <c r="H1836" s="70"/>
      <c r="I1836" s="69"/>
      <c r="J1836" s="69"/>
      <c r="K1836" s="69"/>
      <c r="L1836" s="69"/>
      <c r="M1836" s="69"/>
      <c r="N1836" s="69"/>
      <c r="O1836" s="69"/>
      <c r="P1836" s="69"/>
      <c r="Q1836" s="69"/>
      <c r="R1836" s="69"/>
      <c r="S1836" s="69"/>
      <c r="T1836" s="69"/>
      <c r="U1836" s="69"/>
      <c r="V1836" s="69"/>
      <c r="W1836" s="69"/>
    </row>
    <row r="1837" spans="2:23">
      <c r="B1837" s="67">
        <v>1835</v>
      </c>
      <c r="C1837" s="67"/>
      <c r="D1837" s="67" t="s">
        <v>1615</v>
      </c>
      <c r="E1837" s="67"/>
      <c r="F1837" s="70"/>
      <c r="G1837" s="67"/>
      <c r="H1837" s="70"/>
      <c r="I1837" s="69"/>
      <c r="J1837" s="69"/>
      <c r="K1837" s="69"/>
      <c r="L1837" s="69"/>
      <c r="M1837" s="69"/>
      <c r="N1837" s="69"/>
      <c r="O1837" s="69"/>
      <c r="P1837" s="69"/>
      <c r="Q1837" s="69"/>
      <c r="R1837" s="69"/>
      <c r="S1837" s="69"/>
      <c r="T1837" s="69"/>
      <c r="U1837" s="69"/>
      <c r="V1837" s="69"/>
      <c r="W1837" s="69"/>
    </row>
    <row r="1838" spans="2:23">
      <c r="B1838" s="67">
        <v>1836</v>
      </c>
      <c r="C1838" s="67"/>
      <c r="D1838" s="67" t="s">
        <v>1615</v>
      </c>
      <c r="E1838" s="67"/>
      <c r="F1838" s="70"/>
      <c r="G1838" s="67"/>
      <c r="H1838" s="70"/>
      <c r="I1838" s="69"/>
      <c r="J1838" s="69"/>
      <c r="K1838" s="69"/>
      <c r="L1838" s="69"/>
      <c r="M1838" s="69"/>
      <c r="N1838" s="69"/>
      <c r="O1838" s="69"/>
      <c r="P1838" s="69"/>
      <c r="Q1838" s="69"/>
      <c r="R1838" s="69"/>
      <c r="S1838" s="69"/>
      <c r="T1838" s="69"/>
      <c r="U1838" s="69"/>
      <c r="V1838" s="69"/>
      <c r="W1838" s="69"/>
    </row>
    <row r="1839" spans="2:23">
      <c r="B1839" s="67">
        <v>1837</v>
      </c>
      <c r="C1839" s="67"/>
      <c r="D1839" s="67" t="s">
        <v>1615</v>
      </c>
      <c r="E1839" s="67"/>
      <c r="F1839" s="70"/>
      <c r="G1839" s="67"/>
      <c r="H1839" s="70"/>
      <c r="I1839" s="69"/>
      <c r="J1839" s="69"/>
      <c r="K1839" s="69"/>
      <c r="L1839" s="69"/>
      <c r="M1839" s="69"/>
      <c r="N1839" s="69"/>
      <c r="O1839" s="69"/>
      <c r="P1839" s="69"/>
      <c r="Q1839" s="69"/>
      <c r="R1839" s="69"/>
      <c r="S1839" s="69"/>
      <c r="T1839" s="69"/>
      <c r="U1839" s="69"/>
      <c r="V1839" s="69"/>
      <c r="W1839" s="69"/>
    </row>
    <row r="1840" spans="2:23">
      <c r="B1840" s="67">
        <v>1838</v>
      </c>
      <c r="C1840" s="67"/>
      <c r="D1840" s="67" t="s">
        <v>1615</v>
      </c>
      <c r="E1840" s="67"/>
      <c r="F1840" s="70"/>
      <c r="G1840" s="67"/>
      <c r="H1840" s="70"/>
      <c r="I1840" s="69"/>
      <c r="J1840" s="69"/>
      <c r="K1840" s="69"/>
      <c r="L1840" s="69"/>
      <c r="M1840" s="69"/>
      <c r="N1840" s="69"/>
      <c r="O1840" s="69"/>
      <c r="P1840" s="69"/>
      <c r="Q1840" s="69"/>
      <c r="R1840" s="69"/>
      <c r="S1840" s="69"/>
      <c r="T1840" s="69"/>
      <c r="U1840" s="69"/>
      <c r="V1840" s="69"/>
      <c r="W1840" s="69"/>
    </row>
    <row r="1841" spans="2:23">
      <c r="B1841" s="67">
        <v>1839</v>
      </c>
      <c r="C1841" s="67"/>
      <c r="D1841" s="67" t="s">
        <v>1615</v>
      </c>
      <c r="E1841" s="67"/>
      <c r="F1841" s="70"/>
      <c r="G1841" s="67"/>
      <c r="H1841" s="70"/>
      <c r="I1841" s="69"/>
      <c r="J1841" s="69"/>
      <c r="K1841" s="69"/>
      <c r="L1841" s="69"/>
      <c r="M1841" s="69"/>
      <c r="N1841" s="69"/>
      <c r="O1841" s="69"/>
      <c r="P1841" s="69"/>
      <c r="Q1841" s="69"/>
      <c r="R1841" s="69"/>
      <c r="S1841" s="69"/>
      <c r="T1841" s="69"/>
      <c r="U1841" s="69"/>
      <c r="V1841" s="69"/>
      <c r="W1841" s="69"/>
    </row>
    <row r="1842" spans="2:23">
      <c r="B1842" s="67">
        <v>1840</v>
      </c>
      <c r="C1842" s="67"/>
      <c r="D1842" s="67" t="s">
        <v>1615</v>
      </c>
      <c r="E1842" s="67"/>
      <c r="F1842" s="70"/>
      <c r="G1842" s="67"/>
      <c r="H1842" s="70"/>
      <c r="I1842" s="69"/>
      <c r="J1842" s="69"/>
      <c r="K1842" s="69"/>
      <c r="L1842" s="69"/>
      <c r="M1842" s="69"/>
      <c r="N1842" s="69"/>
      <c r="O1842" s="69"/>
      <c r="P1842" s="69"/>
      <c r="Q1842" s="69"/>
      <c r="R1842" s="69"/>
      <c r="S1842" s="69"/>
      <c r="T1842" s="69"/>
      <c r="U1842" s="69"/>
      <c r="V1842" s="69"/>
      <c r="W1842" s="69"/>
    </row>
    <row r="1843" spans="2:23">
      <c r="B1843" s="67">
        <v>1841</v>
      </c>
      <c r="C1843" s="67"/>
      <c r="D1843" s="67" t="s">
        <v>1615</v>
      </c>
      <c r="E1843" s="67"/>
      <c r="F1843" s="70"/>
      <c r="G1843" s="67"/>
      <c r="H1843" s="70"/>
      <c r="I1843" s="69"/>
      <c r="J1843" s="69"/>
      <c r="K1843" s="69"/>
      <c r="L1843" s="69"/>
      <c r="M1843" s="69"/>
      <c r="N1843" s="69"/>
      <c r="O1843" s="69"/>
      <c r="P1843" s="69"/>
      <c r="Q1843" s="69"/>
      <c r="R1843" s="69"/>
      <c r="S1843" s="69"/>
      <c r="T1843" s="69"/>
      <c r="U1843" s="69"/>
      <c r="V1843" s="69"/>
      <c r="W1843" s="69"/>
    </row>
    <row r="1844" spans="2:23">
      <c r="B1844" s="67">
        <v>1842</v>
      </c>
      <c r="C1844" s="67"/>
      <c r="D1844" s="67" t="s">
        <v>1615</v>
      </c>
      <c r="E1844" s="67"/>
      <c r="F1844" s="70"/>
      <c r="G1844" s="67"/>
      <c r="H1844" s="70"/>
      <c r="I1844" s="69"/>
      <c r="J1844" s="69"/>
      <c r="K1844" s="69"/>
      <c r="L1844" s="69"/>
      <c r="M1844" s="69"/>
      <c r="N1844" s="69"/>
      <c r="O1844" s="69"/>
      <c r="P1844" s="69"/>
      <c r="Q1844" s="69"/>
      <c r="R1844" s="69"/>
      <c r="S1844" s="69"/>
      <c r="T1844" s="69"/>
      <c r="U1844" s="69"/>
      <c r="V1844" s="69"/>
      <c r="W1844" s="69"/>
    </row>
    <row r="1845" spans="2:23">
      <c r="B1845" s="67">
        <v>1843</v>
      </c>
      <c r="C1845" s="67"/>
      <c r="D1845" s="67" t="s">
        <v>1615</v>
      </c>
      <c r="E1845" s="67"/>
      <c r="F1845" s="70"/>
      <c r="G1845" s="67"/>
      <c r="H1845" s="70"/>
      <c r="I1845" s="69"/>
      <c r="J1845" s="69"/>
      <c r="K1845" s="69"/>
      <c r="L1845" s="69"/>
      <c r="M1845" s="69"/>
      <c r="N1845" s="69"/>
      <c r="O1845" s="69"/>
      <c r="P1845" s="69"/>
      <c r="Q1845" s="69"/>
      <c r="R1845" s="69"/>
      <c r="S1845" s="69"/>
      <c r="T1845" s="69"/>
      <c r="U1845" s="69"/>
      <c r="V1845" s="69"/>
      <c r="W1845" s="69"/>
    </row>
    <row r="1846" spans="2:23">
      <c r="B1846" s="67">
        <v>1844</v>
      </c>
      <c r="C1846" s="67"/>
      <c r="D1846" s="67" t="s">
        <v>1615</v>
      </c>
      <c r="E1846" s="67"/>
      <c r="F1846" s="70"/>
      <c r="G1846" s="67"/>
      <c r="H1846" s="70"/>
      <c r="I1846" s="69"/>
      <c r="J1846" s="69"/>
      <c r="K1846" s="69"/>
      <c r="L1846" s="69"/>
      <c r="M1846" s="69"/>
      <c r="N1846" s="69"/>
      <c r="O1846" s="69"/>
      <c r="P1846" s="69"/>
      <c r="Q1846" s="69"/>
      <c r="R1846" s="69"/>
      <c r="S1846" s="69"/>
      <c r="T1846" s="69"/>
      <c r="U1846" s="69"/>
      <c r="V1846" s="69"/>
      <c r="W1846" s="69"/>
    </row>
    <row r="1847" spans="2:23">
      <c r="B1847" s="67">
        <v>1845</v>
      </c>
      <c r="C1847" s="67"/>
      <c r="D1847" s="67" t="s">
        <v>1615</v>
      </c>
      <c r="E1847" s="67"/>
      <c r="F1847" s="70"/>
      <c r="G1847" s="67"/>
      <c r="H1847" s="70"/>
      <c r="I1847" s="69"/>
      <c r="J1847" s="69"/>
      <c r="K1847" s="69"/>
      <c r="L1847" s="69"/>
      <c r="M1847" s="69"/>
      <c r="N1847" s="69"/>
      <c r="O1847" s="69"/>
      <c r="P1847" s="69"/>
      <c r="Q1847" s="69"/>
      <c r="R1847" s="69"/>
      <c r="S1847" s="69"/>
      <c r="T1847" s="69"/>
      <c r="U1847" s="69"/>
      <c r="V1847" s="69"/>
      <c r="W1847" s="69"/>
    </row>
    <row r="1848" spans="2:23">
      <c r="B1848" s="67">
        <v>1846</v>
      </c>
      <c r="C1848" s="67"/>
      <c r="D1848" s="67" t="s">
        <v>1615</v>
      </c>
      <c r="E1848" s="67"/>
      <c r="F1848" s="70"/>
      <c r="G1848" s="67"/>
      <c r="H1848" s="70"/>
      <c r="I1848" s="69"/>
      <c r="J1848" s="69"/>
      <c r="K1848" s="69"/>
      <c r="L1848" s="69"/>
      <c r="M1848" s="69"/>
      <c r="N1848" s="69"/>
      <c r="O1848" s="69"/>
      <c r="P1848" s="69"/>
      <c r="Q1848" s="69"/>
      <c r="R1848" s="69"/>
      <c r="S1848" s="69"/>
      <c r="T1848" s="69"/>
      <c r="U1848" s="69"/>
      <c r="V1848" s="69"/>
      <c r="W1848" s="69"/>
    </row>
    <row r="1849" spans="2:23">
      <c r="B1849" s="67">
        <v>1847</v>
      </c>
      <c r="C1849" s="67"/>
      <c r="D1849" s="67" t="s">
        <v>1615</v>
      </c>
      <c r="E1849" s="67"/>
      <c r="F1849" s="70"/>
      <c r="G1849" s="67"/>
      <c r="H1849" s="70"/>
      <c r="I1849" s="69"/>
      <c r="J1849" s="69"/>
      <c r="K1849" s="69"/>
      <c r="L1849" s="69"/>
      <c r="M1849" s="69"/>
      <c r="N1849" s="69"/>
      <c r="O1849" s="69"/>
      <c r="P1849" s="69"/>
      <c r="Q1849" s="69"/>
      <c r="R1849" s="69"/>
      <c r="S1849" s="69"/>
      <c r="T1849" s="69"/>
      <c r="U1849" s="69"/>
      <c r="V1849" s="69"/>
      <c r="W1849" s="69"/>
    </row>
    <row r="1850" spans="2:23">
      <c r="B1850" s="67">
        <v>1848</v>
      </c>
      <c r="C1850" s="67"/>
      <c r="D1850" s="67" t="s">
        <v>1615</v>
      </c>
      <c r="E1850" s="67"/>
      <c r="F1850" s="70"/>
      <c r="G1850" s="67"/>
      <c r="H1850" s="70"/>
      <c r="I1850" s="69"/>
      <c r="J1850" s="69"/>
      <c r="K1850" s="69"/>
      <c r="L1850" s="69"/>
      <c r="M1850" s="69"/>
      <c r="N1850" s="69"/>
      <c r="O1850" s="69"/>
      <c r="P1850" s="69"/>
      <c r="Q1850" s="69"/>
      <c r="R1850" s="69"/>
      <c r="S1850" s="69"/>
      <c r="T1850" s="69"/>
      <c r="U1850" s="69"/>
      <c r="V1850" s="69"/>
      <c r="W1850" s="69"/>
    </row>
    <row r="1851" spans="2:23">
      <c r="B1851" s="67">
        <v>1849</v>
      </c>
      <c r="C1851" s="67"/>
      <c r="D1851" s="67" t="s">
        <v>1615</v>
      </c>
      <c r="E1851" s="67"/>
      <c r="F1851" s="70"/>
      <c r="G1851" s="67"/>
      <c r="H1851" s="70"/>
      <c r="I1851" s="69"/>
      <c r="J1851" s="69"/>
      <c r="K1851" s="69"/>
      <c r="L1851" s="69"/>
      <c r="M1851" s="69"/>
      <c r="N1851" s="69"/>
      <c r="O1851" s="69"/>
      <c r="P1851" s="69"/>
      <c r="Q1851" s="69"/>
      <c r="R1851" s="69"/>
      <c r="S1851" s="69"/>
      <c r="T1851" s="69"/>
      <c r="U1851" s="69"/>
      <c r="V1851" s="69"/>
      <c r="W1851" s="69"/>
    </row>
    <row r="1852" spans="2:23">
      <c r="B1852" s="67">
        <v>1850</v>
      </c>
      <c r="C1852" s="67"/>
      <c r="D1852" s="67" t="s">
        <v>1615</v>
      </c>
      <c r="E1852" s="67"/>
      <c r="F1852" s="70"/>
      <c r="G1852" s="67"/>
      <c r="H1852" s="70"/>
      <c r="I1852" s="69"/>
      <c r="J1852" s="69"/>
      <c r="K1852" s="69"/>
      <c r="L1852" s="69"/>
      <c r="M1852" s="69"/>
      <c r="N1852" s="69"/>
      <c r="O1852" s="69"/>
      <c r="P1852" s="69"/>
      <c r="Q1852" s="69"/>
      <c r="R1852" s="69"/>
      <c r="S1852" s="69"/>
      <c r="T1852" s="69"/>
      <c r="U1852" s="69"/>
      <c r="V1852" s="69"/>
      <c r="W1852" s="69"/>
    </row>
    <row r="1853" spans="2:23">
      <c r="B1853" s="67">
        <v>1851</v>
      </c>
      <c r="C1853" s="67"/>
      <c r="D1853" s="67" t="s">
        <v>1615</v>
      </c>
      <c r="E1853" s="67"/>
      <c r="F1853" s="70"/>
      <c r="G1853" s="67"/>
      <c r="H1853" s="70"/>
      <c r="I1853" s="69"/>
      <c r="J1853" s="69"/>
      <c r="K1853" s="69"/>
      <c r="L1853" s="69"/>
      <c r="M1853" s="69"/>
      <c r="N1853" s="69"/>
      <c r="O1853" s="69"/>
      <c r="P1853" s="69"/>
      <c r="Q1853" s="69"/>
      <c r="R1853" s="69"/>
      <c r="S1853" s="69"/>
      <c r="T1853" s="69"/>
      <c r="U1853" s="69"/>
      <c r="V1853" s="69"/>
      <c r="W1853" s="69"/>
    </row>
    <row r="1854" spans="2:23">
      <c r="B1854" s="67">
        <v>1852</v>
      </c>
      <c r="C1854" s="67"/>
      <c r="D1854" s="67" t="s">
        <v>1615</v>
      </c>
      <c r="E1854" s="67"/>
      <c r="F1854" s="70"/>
      <c r="G1854" s="67"/>
      <c r="H1854" s="70"/>
      <c r="I1854" s="69"/>
      <c r="J1854" s="69"/>
      <c r="K1854" s="69"/>
      <c r="L1854" s="69"/>
      <c r="M1854" s="69"/>
      <c r="N1854" s="69"/>
      <c r="O1854" s="69"/>
      <c r="P1854" s="69"/>
      <c r="Q1854" s="69"/>
      <c r="R1854" s="69"/>
      <c r="S1854" s="69"/>
      <c r="T1854" s="69"/>
      <c r="U1854" s="69"/>
      <c r="V1854" s="69"/>
      <c r="W1854" s="69"/>
    </row>
    <row r="1855" spans="2:23">
      <c r="B1855" s="67">
        <v>1853</v>
      </c>
      <c r="C1855" s="67"/>
      <c r="D1855" s="67" t="s">
        <v>1615</v>
      </c>
      <c r="E1855" s="67"/>
      <c r="F1855" s="70"/>
      <c r="G1855" s="67"/>
      <c r="H1855" s="70"/>
      <c r="I1855" s="69"/>
      <c r="J1855" s="69"/>
      <c r="K1855" s="69"/>
      <c r="L1855" s="69"/>
      <c r="M1855" s="69"/>
      <c r="N1855" s="69"/>
      <c r="O1855" s="69"/>
      <c r="P1855" s="69"/>
      <c r="Q1855" s="69"/>
      <c r="R1855" s="69"/>
      <c r="S1855" s="69"/>
      <c r="T1855" s="69"/>
      <c r="U1855" s="69"/>
      <c r="V1855" s="69"/>
      <c r="W1855" s="69"/>
    </row>
    <row r="1856" spans="2:23">
      <c r="B1856" s="67">
        <v>1854</v>
      </c>
      <c r="C1856" s="67"/>
      <c r="D1856" s="67" t="s">
        <v>1615</v>
      </c>
      <c r="E1856" s="67"/>
      <c r="F1856" s="70"/>
      <c r="G1856" s="67"/>
      <c r="H1856" s="70"/>
      <c r="I1856" s="69"/>
      <c r="J1856" s="69"/>
      <c r="K1856" s="69"/>
      <c r="L1856" s="69"/>
      <c r="M1856" s="69"/>
      <c r="N1856" s="69"/>
      <c r="O1856" s="69"/>
      <c r="P1856" s="69"/>
      <c r="Q1856" s="69"/>
      <c r="R1856" s="69"/>
      <c r="S1856" s="69"/>
      <c r="T1856" s="69"/>
      <c r="U1856" s="69"/>
      <c r="V1856" s="69"/>
      <c r="W1856" s="69"/>
    </row>
    <row r="1857" spans="2:23">
      <c r="B1857" s="67">
        <v>1855</v>
      </c>
      <c r="C1857" s="67"/>
      <c r="D1857" s="67" t="s">
        <v>1615</v>
      </c>
      <c r="E1857" s="67"/>
      <c r="F1857" s="70"/>
      <c r="G1857" s="67"/>
      <c r="H1857" s="70"/>
      <c r="I1857" s="69"/>
      <c r="J1857" s="69"/>
      <c r="K1857" s="69"/>
      <c r="L1857" s="69"/>
      <c r="M1857" s="69"/>
      <c r="N1857" s="69"/>
      <c r="O1857" s="69"/>
      <c r="P1857" s="69"/>
      <c r="Q1857" s="69"/>
      <c r="R1857" s="69"/>
      <c r="S1857" s="69"/>
      <c r="T1857" s="69"/>
      <c r="U1857" s="69"/>
      <c r="V1857" s="69"/>
      <c r="W1857" s="69"/>
    </row>
    <row r="1858" spans="2:23">
      <c r="B1858" s="67">
        <v>1856</v>
      </c>
      <c r="C1858" s="67"/>
      <c r="D1858" s="67" t="s">
        <v>1615</v>
      </c>
      <c r="E1858" s="67"/>
      <c r="F1858" s="70"/>
      <c r="G1858" s="67"/>
      <c r="H1858" s="70"/>
      <c r="I1858" s="69"/>
      <c r="J1858" s="69"/>
      <c r="K1858" s="69"/>
      <c r="L1858" s="69"/>
      <c r="M1858" s="69"/>
      <c r="N1858" s="69"/>
      <c r="O1858" s="69"/>
      <c r="P1858" s="69"/>
      <c r="Q1858" s="69"/>
      <c r="R1858" s="69"/>
      <c r="S1858" s="69"/>
      <c r="T1858" s="69"/>
      <c r="U1858" s="69"/>
      <c r="V1858" s="69"/>
      <c r="W1858" s="69"/>
    </row>
    <row r="1859" spans="2:23">
      <c r="B1859" s="67">
        <v>1857</v>
      </c>
      <c r="C1859" s="67"/>
      <c r="D1859" s="67" t="s">
        <v>1615</v>
      </c>
      <c r="E1859" s="67"/>
      <c r="F1859" s="70"/>
      <c r="G1859" s="67"/>
      <c r="H1859" s="70"/>
      <c r="I1859" s="69"/>
      <c r="J1859" s="69"/>
      <c r="K1859" s="69"/>
      <c r="L1859" s="69"/>
      <c r="M1859" s="69"/>
      <c r="N1859" s="69"/>
      <c r="O1859" s="69"/>
      <c r="P1859" s="69"/>
      <c r="Q1859" s="69"/>
      <c r="R1859" s="69"/>
      <c r="S1859" s="69"/>
      <c r="T1859" s="69"/>
      <c r="U1859" s="69"/>
      <c r="V1859" s="69"/>
      <c r="W1859" s="69"/>
    </row>
    <row r="1860" spans="2:23">
      <c r="B1860" s="67">
        <v>1858</v>
      </c>
      <c r="C1860" s="67"/>
      <c r="D1860" s="67" t="s">
        <v>1615</v>
      </c>
      <c r="E1860" s="67"/>
      <c r="F1860" s="70"/>
      <c r="G1860" s="67"/>
      <c r="H1860" s="70"/>
      <c r="I1860" s="69"/>
      <c r="J1860" s="69"/>
      <c r="K1860" s="69"/>
      <c r="L1860" s="69"/>
      <c r="M1860" s="69"/>
      <c r="N1860" s="69"/>
      <c r="O1860" s="69"/>
      <c r="P1860" s="69"/>
      <c r="Q1860" s="69"/>
      <c r="R1860" s="69"/>
      <c r="S1860" s="69"/>
      <c r="T1860" s="69"/>
      <c r="U1860" s="69"/>
      <c r="V1860" s="69"/>
      <c r="W1860" s="69"/>
    </row>
    <row r="1861" spans="2:23">
      <c r="B1861" s="67">
        <v>1859</v>
      </c>
      <c r="C1861" s="67"/>
      <c r="D1861" s="67" t="s">
        <v>1615</v>
      </c>
      <c r="E1861" s="67"/>
      <c r="F1861" s="70"/>
      <c r="G1861" s="67"/>
      <c r="H1861" s="70"/>
      <c r="I1861" s="69"/>
      <c r="J1861" s="69"/>
      <c r="K1861" s="69"/>
      <c r="L1861" s="69"/>
      <c r="M1861" s="69"/>
      <c r="N1861" s="69"/>
      <c r="O1861" s="69"/>
      <c r="P1861" s="69"/>
      <c r="Q1861" s="69"/>
      <c r="R1861" s="69"/>
      <c r="S1861" s="69"/>
      <c r="T1861" s="69"/>
      <c r="U1861" s="69"/>
      <c r="V1861" s="69"/>
      <c r="W1861" s="69"/>
    </row>
    <row r="1862" spans="2:23">
      <c r="B1862" s="67">
        <v>1860</v>
      </c>
      <c r="C1862" s="67"/>
      <c r="D1862" s="67" t="s">
        <v>1615</v>
      </c>
      <c r="E1862" s="67"/>
      <c r="F1862" s="70"/>
      <c r="G1862" s="67"/>
      <c r="H1862" s="70"/>
      <c r="I1862" s="69"/>
      <c r="J1862" s="69"/>
      <c r="K1862" s="69"/>
      <c r="L1862" s="69"/>
      <c r="M1862" s="69"/>
      <c r="N1862" s="69"/>
      <c r="O1862" s="69"/>
      <c r="P1862" s="69"/>
      <c r="Q1862" s="69"/>
      <c r="R1862" s="69"/>
      <c r="S1862" s="69"/>
      <c r="T1862" s="69"/>
      <c r="U1862" s="69"/>
      <c r="V1862" s="69"/>
      <c r="W1862" s="69"/>
    </row>
    <row r="1863" spans="2:23">
      <c r="B1863" s="67">
        <v>1861</v>
      </c>
      <c r="C1863" s="67"/>
      <c r="D1863" s="67" t="s">
        <v>1615</v>
      </c>
      <c r="E1863" s="67"/>
      <c r="F1863" s="70"/>
      <c r="G1863" s="67"/>
      <c r="H1863" s="70"/>
      <c r="I1863" s="69"/>
      <c r="J1863" s="69"/>
      <c r="K1863" s="69"/>
      <c r="L1863" s="69"/>
      <c r="M1863" s="69"/>
      <c r="N1863" s="69"/>
      <c r="O1863" s="69"/>
      <c r="P1863" s="69"/>
      <c r="Q1863" s="69"/>
      <c r="R1863" s="69"/>
      <c r="S1863" s="69"/>
      <c r="T1863" s="69"/>
      <c r="U1863" s="69"/>
      <c r="V1863" s="69"/>
      <c r="W1863" s="69"/>
    </row>
    <row r="1864" spans="2:23">
      <c r="B1864" s="67">
        <v>1862</v>
      </c>
      <c r="C1864" s="67"/>
      <c r="D1864" s="67" t="s">
        <v>1615</v>
      </c>
      <c r="E1864" s="67"/>
      <c r="F1864" s="70"/>
      <c r="G1864" s="67"/>
      <c r="H1864" s="70"/>
      <c r="I1864" s="69"/>
      <c r="J1864" s="69"/>
      <c r="K1864" s="69"/>
      <c r="L1864" s="69"/>
      <c r="M1864" s="69"/>
      <c r="N1864" s="69"/>
      <c r="O1864" s="69"/>
      <c r="P1864" s="69"/>
      <c r="Q1864" s="69"/>
      <c r="R1864" s="69"/>
      <c r="S1864" s="69"/>
      <c r="T1864" s="69"/>
      <c r="U1864" s="69"/>
      <c r="V1864" s="69"/>
      <c r="W1864" s="69"/>
    </row>
    <row r="1865" spans="2:23">
      <c r="B1865" s="67">
        <v>1863</v>
      </c>
      <c r="C1865" s="67"/>
      <c r="D1865" s="67" t="s">
        <v>1615</v>
      </c>
      <c r="E1865" s="67"/>
      <c r="F1865" s="70"/>
      <c r="G1865" s="67"/>
      <c r="H1865" s="70"/>
      <c r="I1865" s="69"/>
      <c r="J1865" s="69"/>
      <c r="K1865" s="69"/>
      <c r="L1865" s="69"/>
      <c r="M1865" s="69"/>
      <c r="N1865" s="69"/>
      <c r="O1865" s="69"/>
      <c r="P1865" s="69"/>
      <c r="Q1865" s="69"/>
      <c r="R1865" s="69"/>
      <c r="S1865" s="69"/>
      <c r="T1865" s="69"/>
      <c r="U1865" s="69"/>
      <c r="V1865" s="69"/>
      <c r="W1865" s="69"/>
    </row>
    <row r="1866" spans="2:23">
      <c r="B1866" s="67">
        <v>1864</v>
      </c>
      <c r="C1866" s="67"/>
      <c r="D1866" s="67" t="s">
        <v>1615</v>
      </c>
      <c r="E1866" s="67"/>
      <c r="F1866" s="70"/>
      <c r="G1866" s="67"/>
      <c r="H1866" s="70"/>
      <c r="I1866" s="69"/>
      <c r="J1866" s="69"/>
      <c r="K1866" s="69"/>
      <c r="L1866" s="69"/>
      <c r="M1866" s="69"/>
      <c r="N1866" s="69"/>
      <c r="O1866" s="69"/>
      <c r="P1866" s="69"/>
      <c r="Q1866" s="69"/>
      <c r="R1866" s="69"/>
      <c r="S1866" s="69"/>
      <c r="T1866" s="69"/>
      <c r="U1866" s="69"/>
      <c r="V1866" s="69"/>
      <c r="W1866" s="69"/>
    </row>
    <row r="1867" spans="2:23">
      <c r="B1867" s="67">
        <v>1865</v>
      </c>
      <c r="C1867" s="67"/>
      <c r="D1867" s="67" t="s">
        <v>1615</v>
      </c>
      <c r="E1867" s="67"/>
      <c r="F1867" s="70"/>
      <c r="G1867" s="67"/>
      <c r="H1867" s="70"/>
      <c r="I1867" s="69"/>
      <c r="J1867" s="69"/>
      <c r="K1867" s="69"/>
      <c r="L1867" s="69"/>
      <c r="M1867" s="69"/>
      <c r="N1867" s="69"/>
      <c r="O1867" s="69"/>
      <c r="P1867" s="69"/>
      <c r="Q1867" s="69"/>
      <c r="R1867" s="69"/>
      <c r="S1867" s="69"/>
      <c r="T1867" s="69"/>
      <c r="U1867" s="69"/>
      <c r="V1867" s="69"/>
      <c r="W1867" s="69"/>
    </row>
    <row r="1868" spans="2:23">
      <c r="B1868" s="67">
        <v>1866</v>
      </c>
      <c r="C1868" s="67"/>
      <c r="D1868" s="67" t="s">
        <v>1615</v>
      </c>
      <c r="E1868" s="67"/>
      <c r="F1868" s="70"/>
      <c r="G1868" s="67"/>
      <c r="H1868" s="70"/>
      <c r="I1868" s="69"/>
      <c r="J1868" s="69"/>
      <c r="K1868" s="69"/>
      <c r="L1868" s="69"/>
      <c r="M1868" s="69"/>
      <c r="N1868" s="69"/>
      <c r="O1868" s="69"/>
      <c r="P1868" s="69"/>
      <c r="Q1868" s="69"/>
      <c r="R1868" s="69"/>
      <c r="S1868" s="69"/>
      <c r="T1868" s="69"/>
      <c r="U1868" s="69"/>
      <c r="V1868" s="69"/>
      <c r="W1868" s="69"/>
    </row>
    <row r="1869" spans="2:23">
      <c r="B1869" s="67">
        <v>1867</v>
      </c>
      <c r="C1869" s="67"/>
      <c r="D1869" s="67" t="s">
        <v>1615</v>
      </c>
      <c r="E1869" s="67"/>
      <c r="F1869" s="70"/>
      <c r="G1869" s="67"/>
      <c r="H1869" s="70"/>
      <c r="I1869" s="69"/>
      <c r="J1869" s="69"/>
      <c r="K1869" s="69"/>
      <c r="L1869" s="69"/>
      <c r="M1869" s="69"/>
      <c r="N1869" s="69"/>
      <c r="O1869" s="69"/>
      <c r="P1869" s="69"/>
      <c r="Q1869" s="69"/>
      <c r="R1869" s="69"/>
      <c r="S1869" s="69"/>
      <c r="T1869" s="69"/>
      <c r="U1869" s="69"/>
      <c r="V1869" s="69"/>
      <c r="W1869" s="69"/>
    </row>
    <row r="1870" spans="2:23">
      <c r="B1870" s="67">
        <v>1868</v>
      </c>
      <c r="C1870" s="67"/>
      <c r="D1870" s="67" t="s">
        <v>1615</v>
      </c>
      <c r="E1870" s="67"/>
      <c r="F1870" s="70"/>
      <c r="G1870" s="67"/>
      <c r="H1870" s="70"/>
      <c r="I1870" s="69"/>
      <c r="J1870" s="69"/>
      <c r="K1870" s="69"/>
      <c r="L1870" s="69"/>
      <c r="M1870" s="69"/>
      <c r="N1870" s="69"/>
      <c r="O1870" s="69"/>
      <c r="P1870" s="69"/>
      <c r="Q1870" s="69"/>
      <c r="R1870" s="69"/>
      <c r="S1870" s="69"/>
      <c r="T1870" s="69"/>
      <c r="U1870" s="69"/>
      <c r="V1870" s="69"/>
      <c r="W1870" s="69"/>
    </row>
    <row r="1871" spans="2:23">
      <c r="B1871" s="67">
        <v>1869</v>
      </c>
      <c r="C1871" s="67"/>
      <c r="D1871" s="67" t="s">
        <v>1615</v>
      </c>
      <c r="E1871" s="67"/>
      <c r="F1871" s="70"/>
      <c r="G1871" s="67"/>
      <c r="H1871" s="70"/>
      <c r="I1871" s="69"/>
      <c r="J1871" s="69"/>
      <c r="K1871" s="69"/>
      <c r="L1871" s="69"/>
      <c r="M1871" s="69"/>
      <c r="N1871" s="69"/>
      <c r="O1871" s="69"/>
      <c r="P1871" s="69"/>
      <c r="Q1871" s="69"/>
      <c r="R1871" s="69"/>
      <c r="S1871" s="69"/>
      <c r="T1871" s="69"/>
      <c r="U1871" s="69"/>
      <c r="V1871" s="69"/>
      <c r="W1871" s="69"/>
    </row>
    <row r="1872" spans="2:23">
      <c r="B1872" s="67">
        <v>1870</v>
      </c>
      <c r="C1872" s="67"/>
      <c r="D1872" s="67" t="s">
        <v>1615</v>
      </c>
      <c r="E1872" s="67"/>
      <c r="F1872" s="70"/>
      <c r="G1872" s="67"/>
      <c r="H1872" s="70"/>
      <c r="I1872" s="69"/>
      <c r="J1872" s="69"/>
      <c r="K1872" s="69"/>
      <c r="L1872" s="69"/>
      <c r="M1872" s="69"/>
      <c r="N1872" s="69"/>
      <c r="O1872" s="69"/>
      <c r="P1872" s="69"/>
      <c r="Q1872" s="69"/>
      <c r="R1872" s="69"/>
      <c r="S1872" s="69"/>
      <c r="T1872" s="69"/>
      <c r="U1872" s="69"/>
      <c r="V1872" s="69"/>
      <c r="W1872" s="69"/>
    </row>
    <row r="1873" spans="2:23">
      <c r="B1873" s="67">
        <v>1871</v>
      </c>
      <c r="C1873" s="67"/>
      <c r="D1873" s="67" t="s">
        <v>1615</v>
      </c>
      <c r="E1873" s="67"/>
      <c r="F1873" s="70"/>
      <c r="G1873" s="67"/>
      <c r="H1873" s="70"/>
      <c r="I1873" s="69"/>
      <c r="J1873" s="69"/>
      <c r="K1873" s="69"/>
      <c r="L1873" s="69"/>
      <c r="M1873" s="69"/>
      <c r="N1873" s="69"/>
      <c r="O1873" s="69"/>
      <c r="P1873" s="69"/>
      <c r="Q1873" s="69"/>
      <c r="R1873" s="69"/>
      <c r="S1873" s="69"/>
      <c r="T1873" s="69"/>
      <c r="U1873" s="69"/>
      <c r="V1873" s="69"/>
      <c r="W1873" s="69"/>
    </row>
    <row r="1874" spans="2:23">
      <c r="B1874" s="67">
        <v>1872</v>
      </c>
      <c r="C1874" s="67"/>
      <c r="D1874" s="67" t="s">
        <v>1615</v>
      </c>
      <c r="E1874" s="67"/>
      <c r="F1874" s="70"/>
      <c r="G1874" s="67"/>
      <c r="H1874" s="70"/>
      <c r="I1874" s="69"/>
      <c r="J1874" s="69"/>
      <c r="K1874" s="69"/>
      <c r="L1874" s="69"/>
      <c r="M1874" s="69"/>
      <c r="N1874" s="69"/>
      <c r="O1874" s="69"/>
      <c r="P1874" s="69"/>
      <c r="Q1874" s="69"/>
      <c r="R1874" s="69"/>
      <c r="S1874" s="69"/>
      <c r="T1874" s="69"/>
      <c r="U1874" s="69"/>
      <c r="V1874" s="69"/>
      <c r="W1874" s="69"/>
    </row>
    <row r="1875" spans="2:23">
      <c r="B1875" s="67">
        <v>1873</v>
      </c>
      <c r="C1875" s="67"/>
      <c r="D1875" s="67" t="s">
        <v>1615</v>
      </c>
      <c r="E1875" s="67"/>
      <c r="F1875" s="70"/>
      <c r="G1875" s="67"/>
      <c r="H1875" s="70"/>
      <c r="I1875" s="69"/>
      <c r="J1875" s="69"/>
      <c r="K1875" s="69"/>
      <c r="L1875" s="69"/>
      <c r="M1875" s="69"/>
      <c r="N1875" s="69"/>
      <c r="O1875" s="69"/>
      <c r="P1875" s="69"/>
      <c r="Q1875" s="69"/>
      <c r="R1875" s="69"/>
      <c r="S1875" s="69"/>
      <c r="T1875" s="69"/>
      <c r="U1875" s="69"/>
      <c r="V1875" s="69"/>
      <c r="W1875" s="69"/>
    </row>
    <row r="1876" spans="2:23">
      <c r="B1876" s="67">
        <v>1874</v>
      </c>
      <c r="C1876" s="67"/>
      <c r="D1876" s="67" t="s">
        <v>1615</v>
      </c>
      <c r="E1876" s="67"/>
      <c r="F1876" s="70"/>
      <c r="G1876" s="67"/>
      <c r="H1876" s="70"/>
      <c r="I1876" s="69"/>
      <c r="J1876" s="69"/>
      <c r="K1876" s="69"/>
      <c r="L1876" s="69"/>
      <c r="M1876" s="69"/>
      <c r="N1876" s="69"/>
      <c r="O1876" s="69"/>
      <c r="P1876" s="69"/>
      <c r="Q1876" s="69"/>
      <c r="R1876" s="69"/>
      <c r="S1876" s="69"/>
      <c r="T1876" s="69"/>
      <c r="U1876" s="69"/>
      <c r="V1876" s="69"/>
      <c r="W1876" s="69"/>
    </row>
    <row r="1877" spans="2:23">
      <c r="B1877" s="67">
        <v>1875</v>
      </c>
      <c r="C1877" s="67"/>
      <c r="D1877" s="67" t="s">
        <v>1615</v>
      </c>
      <c r="E1877" s="67"/>
      <c r="F1877" s="70"/>
      <c r="G1877" s="67"/>
      <c r="H1877" s="70"/>
      <c r="I1877" s="69"/>
      <c r="J1877" s="69"/>
      <c r="K1877" s="69"/>
      <c r="L1877" s="69"/>
      <c r="M1877" s="69"/>
      <c r="N1877" s="69"/>
      <c r="O1877" s="69"/>
      <c r="P1877" s="69"/>
      <c r="Q1877" s="69"/>
      <c r="R1877" s="69"/>
      <c r="S1877" s="69"/>
      <c r="T1877" s="69"/>
      <c r="U1877" s="69"/>
      <c r="V1877" s="69"/>
      <c r="W1877" s="69"/>
    </row>
    <row r="1878" spans="2:23">
      <c r="B1878" s="67">
        <v>1876</v>
      </c>
      <c r="C1878" s="67"/>
      <c r="D1878" s="67" t="s">
        <v>1615</v>
      </c>
      <c r="E1878" s="67"/>
      <c r="F1878" s="70"/>
      <c r="G1878" s="67"/>
      <c r="H1878" s="70"/>
      <c r="I1878" s="69"/>
      <c r="J1878" s="69"/>
      <c r="K1878" s="69"/>
      <c r="L1878" s="69"/>
      <c r="M1878" s="69"/>
      <c r="N1878" s="69"/>
      <c r="O1878" s="69"/>
      <c r="P1878" s="69"/>
      <c r="Q1878" s="69"/>
      <c r="R1878" s="69"/>
      <c r="S1878" s="69"/>
      <c r="T1878" s="69"/>
      <c r="U1878" s="69"/>
      <c r="V1878" s="69"/>
      <c r="W1878" s="69"/>
    </row>
    <row r="1879" spans="2:23">
      <c r="B1879" s="67">
        <v>1877</v>
      </c>
      <c r="C1879" s="67"/>
      <c r="D1879" s="67" t="s">
        <v>1615</v>
      </c>
      <c r="E1879" s="67"/>
      <c r="F1879" s="70"/>
      <c r="G1879" s="67"/>
      <c r="H1879" s="70"/>
      <c r="I1879" s="69"/>
      <c r="J1879" s="69"/>
      <c r="K1879" s="69"/>
      <c r="L1879" s="69"/>
      <c r="M1879" s="69"/>
      <c r="N1879" s="69"/>
      <c r="O1879" s="69"/>
      <c r="P1879" s="69"/>
      <c r="Q1879" s="69"/>
      <c r="R1879" s="69"/>
      <c r="S1879" s="69"/>
      <c r="T1879" s="69"/>
      <c r="U1879" s="69"/>
      <c r="V1879" s="69"/>
      <c r="W1879" s="69"/>
    </row>
    <row r="1880" spans="2:23">
      <c r="B1880" s="67">
        <v>1878</v>
      </c>
      <c r="C1880" s="67"/>
      <c r="D1880" s="67" t="s">
        <v>1615</v>
      </c>
      <c r="E1880" s="67"/>
      <c r="F1880" s="70"/>
      <c r="G1880" s="67"/>
      <c r="H1880" s="70"/>
      <c r="I1880" s="69"/>
      <c r="J1880" s="69"/>
      <c r="K1880" s="69"/>
      <c r="L1880" s="69"/>
      <c r="M1880" s="69"/>
      <c r="N1880" s="69"/>
      <c r="O1880" s="69"/>
      <c r="P1880" s="69"/>
      <c r="Q1880" s="69"/>
      <c r="R1880" s="69"/>
      <c r="S1880" s="69"/>
      <c r="T1880" s="69"/>
      <c r="U1880" s="69"/>
      <c r="V1880" s="69"/>
      <c r="W1880" s="69"/>
    </row>
    <row r="1881" spans="2:23">
      <c r="B1881" s="67">
        <v>1879</v>
      </c>
      <c r="C1881" s="67"/>
      <c r="D1881" s="67" t="s">
        <v>1615</v>
      </c>
      <c r="E1881" s="67"/>
      <c r="F1881" s="70"/>
      <c r="G1881" s="67"/>
      <c r="H1881" s="70"/>
      <c r="I1881" s="69"/>
      <c r="J1881" s="69"/>
      <c r="K1881" s="69"/>
      <c r="L1881" s="69"/>
      <c r="M1881" s="69"/>
      <c r="N1881" s="69"/>
      <c r="O1881" s="69"/>
      <c r="P1881" s="69"/>
      <c r="Q1881" s="69"/>
      <c r="R1881" s="69"/>
      <c r="S1881" s="69"/>
      <c r="T1881" s="69"/>
      <c r="U1881" s="69"/>
      <c r="V1881" s="69"/>
      <c r="W1881" s="69"/>
    </row>
    <row r="1882" spans="2:23">
      <c r="B1882" s="67">
        <v>1880</v>
      </c>
      <c r="C1882" s="67"/>
      <c r="D1882" s="67" t="s">
        <v>1615</v>
      </c>
      <c r="E1882" s="67"/>
      <c r="F1882" s="70"/>
      <c r="G1882" s="67"/>
      <c r="H1882" s="70"/>
      <c r="I1882" s="69"/>
      <c r="J1882" s="69"/>
      <c r="K1882" s="69"/>
      <c r="L1882" s="69"/>
      <c r="M1882" s="69"/>
      <c r="N1882" s="69"/>
      <c r="O1882" s="69"/>
      <c r="P1882" s="69"/>
      <c r="Q1882" s="69"/>
      <c r="R1882" s="69"/>
      <c r="S1882" s="69"/>
      <c r="T1882" s="69"/>
      <c r="U1882" s="69"/>
      <c r="V1882" s="69"/>
      <c r="W1882" s="69"/>
    </row>
    <row r="1883" spans="2:23">
      <c r="B1883" s="67">
        <v>1881</v>
      </c>
      <c r="C1883" s="67"/>
      <c r="D1883" s="67" t="s">
        <v>1615</v>
      </c>
      <c r="E1883" s="67"/>
      <c r="F1883" s="70"/>
      <c r="G1883" s="67"/>
      <c r="H1883" s="70"/>
      <c r="I1883" s="69"/>
      <c r="J1883" s="69"/>
      <c r="K1883" s="69"/>
      <c r="L1883" s="69"/>
      <c r="M1883" s="69"/>
      <c r="N1883" s="69"/>
      <c r="O1883" s="69"/>
      <c r="P1883" s="69"/>
      <c r="Q1883" s="69"/>
      <c r="R1883" s="69"/>
      <c r="S1883" s="69"/>
      <c r="T1883" s="69"/>
      <c r="U1883" s="69"/>
      <c r="V1883" s="69"/>
      <c r="W1883" s="69"/>
    </row>
    <row r="1884" spans="2:23">
      <c r="B1884" s="67">
        <v>1882</v>
      </c>
      <c r="C1884" s="67"/>
      <c r="D1884" s="67" t="s">
        <v>1615</v>
      </c>
      <c r="E1884" s="67"/>
      <c r="F1884" s="70"/>
      <c r="G1884" s="67"/>
      <c r="H1884" s="70"/>
      <c r="I1884" s="69"/>
      <c r="J1884" s="69"/>
      <c r="K1884" s="69"/>
      <c r="L1884" s="69"/>
      <c r="M1884" s="69"/>
      <c r="N1884" s="69"/>
      <c r="O1884" s="69"/>
      <c r="P1884" s="69"/>
      <c r="Q1884" s="69"/>
      <c r="R1884" s="69"/>
      <c r="S1884" s="69"/>
      <c r="T1884" s="69"/>
      <c r="U1884" s="69"/>
      <c r="V1884" s="69"/>
      <c r="W1884" s="69"/>
    </row>
    <row r="1885" spans="2:23">
      <c r="B1885" s="67">
        <v>1883</v>
      </c>
      <c r="C1885" s="67"/>
      <c r="D1885" s="67" t="s">
        <v>1615</v>
      </c>
      <c r="E1885" s="67"/>
      <c r="F1885" s="70"/>
      <c r="G1885" s="67"/>
      <c r="H1885" s="70"/>
      <c r="I1885" s="69"/>
      <c r="J1885" s="69"/>
      <c r="K1885" s="69"/>
      <c r="L1885" s="69"/>
      <c r="M1885" s="69"/>
      <c r="N1885" s="69"/>
      <c r="O1885" s="69"/>
      <c r="P1885" s="69"/>
      <c r="Q1885" s="69"/>
      <c r="R1885" s="69"/>
      <c r="S1885" s="69"/>
      <c r="T1885" s="69"/>
      <c r="U1885" s="69"/>
      <c r="V1885" s="69"/>
      <c r="W1885" s="69"/>
    </row>
    <row r="1886" spans="2:23">
      <c r="B1886" s="67">
        <v>1884</v>
      </c>
      <c r="C1886" s="67"/>
      <c r="D1886" s="67" t="s">
        <v>1615</v>
      </c>
      <c r="E1886" s="67"/>
      <c r="F1886" s="70"/>
      <c r="G1886" s="67"/>
      <c r="H1886" s="70"/>
      <c r="I1886" s="69"/>
      <c r="J1886" s="69"/>
      <c r="K1886" s="69"/>
      <c r="L1886" s="69"/>
      <c r="M1886" s="69"/>
      <c r="N1886" s="69"/>
      <c r="O1886" s="69"/>
      <c r="P1886" s="69"/>
      <c r="Q1886" s="69"/>
      <c r="R1886" s="69"/>
      <c r="S1886" s="69"/>
      <c r="T1886" s="69"/>
      <c r="U1886" s="69"/>
      <c r="V1886" s="69"/>
      <c r="W1886" s="69"/>
    </row>
    <row r="1887" spans="2:23">
      <c r="B1887" s="67">
        <v>1885</v>
      </c>
      <c r="C1887" s="67"/>
      <c r="D1887" s="67" t="s">
        <v>1615</v>
      </c>
      <c r="E1887" s="67"/>
      <c r="F1887" s="70"/>
      <c r="G1887" s="67"/>
      <c r="H1887" s="70"/>
      <c r="I1887" s="69"/>
      <c r="J1887" s="69"/>
      <c r="K1887" s="69"/>
      <c r="L1887" s="69"/>
      <c r="M1887" s="69"/>
      <c r="N1887" s="69"/>
      <c r="O1887" s="69"/>
      <c r="P1887" s="69"/>
      <c r="Q1887" s="69"/>
      <c r="R1887" s="69"/>
      <c r="S1887" s="69"/>
      <c r="T1887" s="69"/>
      <c r="U1887" s="69"/>
      <c r="V1887" s="69"/>
      <c r="W1887" s="69"/>
    </row>
    <row r="1888" spans="2:23">
      <c r="B1888" s="67">
        <v>1886</v>
      </c>
      <c r="C1888" s="67"/>
      <c r="D1888" s="67" t="s">
        <v>1615</v>
      </c>
      <c r="E1888" s="67"/>
      <c r="F1888" s="70"/>
      <c r="G1888" s="67"/>
      <c r="H1888" s="70"/>
      <c r="I1888" s="69"/>
      <c r="J1888" s="69"/>
      <c r="K1888" s="69"/>
      <c r="L1888" s="69"/>
      <c r="M1888" s="69"/>
      <c r="N1888" s="69"/>
      <c r="O1888" s="69"/>
      <c r="P1888" s="69"/>
      <c r="Q1888" s="69"/>
      <c r="R1888" s="69"/>
      <c r="S1888" s="69"/>
      <c r="T1888" s="69"/>
      <c r="U1888" s="69"/>
      <c r="V1888" s="69"/>
      <c r="W1888" s="69"/>
    </row>
    <row r="1889" spans="2:23">
      <c r="B1889" s="67">
        <v>1887</v>
      </c>
      <c r="C1889" s="67"/>
      <c r="D1889" s="67" t="s">
        <v>1615</v>
      </c>
      <c r="E1889" s="67"/>
      <c r="F1889" s="70"/>
      <c r="G1889" s="67"/>
      <c r="H1889" s="70"/>
      <c r="I1889" s="69"/>
      <c r="J1889" s="69"/>
      <c r="K1889" s="69"/>
      <c r="L1889" s="69"/>
      <c r="M1889" s="69"/>
      <c r="N1889" s="69"/>
      <c r="O1889" s="69"/>
      <c r="P1889" s="69"/>
      <c r="Q1889" s="69"/>
      <c r="R1889" s="69"/>
      <c r="S1889" s="69"/>
      <c r="T1889" s="69"/>
      <c r="U1889" s="69"/>
      <c r="V1889" s="69"/>
      <c r="W1889" s="69"/>
    </row>
    <row r="1890" spans="2:23">
      <c r="B1890" s="67">
        <v>1888</v>
      </c>
      <c r="C1890" s="67"/>
      <c r="D1890" s="67" t="s">
        <v>1615</v>
      </c>
      <c r="E1890" s="67"/>
      <c r="F1890" s="70"/>
      <c r="G1890" s="67"/>
      <c r="H1890" s="70"/>
      <c r="I1890" s="69"/>
      <c r="J1890" s="69"/>
      <c r="K1890" s="69"/>
      <c r="L1890" s="69"/>
      <c r="M1890" s="69"/>
      <c r="N1890" s="69"/>
      <c r="O1890" s="69"/>
      <c r="P1890" s="69"/>
      <c r="Q1890" s="69"/>
      <c r="R1890" s="69"/>
      <c r="S1890" s="69"/>
      <c r="T1890" s="69"/>
      <c r="U1890" s="69"/>
      <c r="V1890" s="69"/>
      <c r="W1890" s="69"/>
    </row>
    <row r="1891" spans="2:23">
      <c r="B1891" s="67">
        <v>1889</v>
      </c>
      <c r="C1891" s="67"/>
      <c r="D1891" s="67" t="s">
        <v>1615</v>
      </c>
      <c r="E1891" s="67"/>
      <c r="F1891" s="70"/>
      <c r="G1891" s="67"/>
      <c r="H1891" s="70"/>
      <c r="I1891" s="69"/>
      <c r="J1891" s="69"/>
      <c r="K1891" s="69"/>
      <c r="L1891" s="69"/>
      <c r="M1891" s="69"/>
      <c r="N1891" s="69"/>
      <c r="O1891" s="69"/>
      <c r="P1891" s="69"/>
      <c r="Q1891" s="69"/>
      <c r="R1891" s="69"/>
      <c r="S1891" s="69"/>
      <c r="T1891" s="69"/>
      <c r="U1891" s="69"/>
      <c r="V1891" s="69"/>
      <c r="W1891" s="69"/>
    </row>
    <row r="1892" spans="2:23">
      <c r="B1892" s="67">
        <v>1890</v>
      </c>
      <c r="C1892" s="67"/>
      <c r="D1892" s="67" t="s">
        <v>1615</v>
      </c>
      <c r="E1892" s="67"/>
      <c r="F1892" s="70"/>
      <c r="G1892" s="67"/>
      <c r="H1892" s="70"/>
      <c r="I1892" s="69"/>
      <c r="J1892" s="69"/>
      <c r="K1892" s="69"/>
      <c r="L1892" s="69"/>
      <c r="M1892" s="69"/>
      <c r="N1892" s="69"/>
      <c r="O1892" s="69"/>
      <c r="P1892" s="69"/>
      <c r="Q1892" s="69"/>
      <c r="R1892" s="69"/>
      <c r="S1892" s="69"/>
      <c r="T1892" s="69"/>
      <c r="U1892" s="69"/>
      <c r="V1892" s="69"/>
      <c r="W1892" s="69"/>
    </row>
    <row r="1893" spans="2:23">
      <c r="B1893" s="67">
        <v>1891</v>
      </c>
      <c r="C1893" s="67"/>
      <c r="D1893" s="67" t="s">
        <v>1615</v>
      </c>
      <c r="E1893" s="67"/>
      <c r="F1893" s="70"/>
      <c r="G1893" s="67"/>
      <c r="H1893" s="70"/>
      <c r="I1893" s="69"/>
      <c r="J1893" s="69"/>
      <c r="K1893" s="69"/>
      <c r="L1893" s="69"/>
      <c r="M1893" s="69"/>
      <c r="N1893" s="69"/>
      <c r="O1893" s="69"/>
      <c r="P1893" s="69"/>
      <c r="Q1893" s="69"/>
      <c r="R1893" s="69"/>
      <c r="S1893" s="69"/>
      <c r="T1893" s="69"/>
      <c r="U1893" s="69"/>
      <c r="V1893" s="69"/>
      <c r="W1893" s="69"/>
    </row>
    <row r="1894" spans="2:23">
      <c r="B1894" s="67">
        <v>1892</v>
      </c>
      <c r="C1894" s="67"/>
      <c r="D1894" s="67" t="s">
        <v>1615</v>
      </c>
      <c r="E1894" s="67"/>
      <c r="F1894" s="70"/>
      <c r="G1894" s="67"/>
      <c r="H1894" s="70"/>
      <c r="I1894" s="69"/>
      <c r="J1894" s="69"/>
      <c r="K1894" s="69"/>
      <c r="L1894" s="69"/>
      <c r="M1894" s="69"/>
      <c r="N1894" s="69"/>
      <c r="O1894" s="69"/>
      <c r="P1894" s="69"/>
      <c r="Q1894" s="69"/>
      <c r="R1894" s="69"/>
      <c r="S1894" s="69"/>
      <c r="T1894" s="69"/>
      <c r="U1894" s="69"/>
      <c r="V1894" s="69"/>
      <c r="W1894" s="69"/>
    </row>
    <row r="1895" spans="2:23">
      <c r="B1895" s="67">
        <v>1893</v>
      </c>
      <c r="C1895" s="67"/>
      <c r="D1895" s="67" t="s">
        <v>1615</v>
      </c>
      <c r="E1895" s="67"/>
      <c r="F1895" s="70"/>
      <c r="G1895" s="67"/>
      <c r="H1895" s="70"/>
      <c r="I1895" s="69"/>
      <c r="J1895" s="69"/>
      <c r="K1895" s="69"/>
      <c r="L1895" s="69"/>
      <c r="M1895" s="69"/>
      <c r="N1895" s="69"/>
      <c r="O1895" s="69"/>
      <c r="P1895" s="69"/>
      <c r="Q1895" s="69"/>
      <c r="R1895" s="69"/>
      <c r="S1895" s="69"/>
      <c r="T1895" s="69"/>
      <c r="U1895" s="69"/>
      <c r="V1895" s="69"/>
      <c r="W1895" s="69"/>
    </row>
    <row r="1896" spans="2:23">
      <c r="B1896" s="67">
        <v>1894</v>
      </c>
      <c r="C1896" s="67"/>
      <c r="D1896" s="67" t="s">
        <v>1615</v>
      </c>
      <c r="E1896" s="67"/>
      <c r="F1896" s="70"/>
      <c r="G1896" s="67"/>
      <c r="H1896" s="70"/>
      <c r="I1896" s="69"/>
      <c r="J1896" s="69"/>
      <c r="K1896" s="69"/>
      <c r="L1896" s="69"/>
      <c r="M1896" s="69"/>
      <c r="N1896" s="69"/>
      <c r="O1896" s="69"/>
      <c r="P1896" s="69"/>
      <c r="Q1896" s="69"/>
      <c r="R1896" s="69"/>
      <c r="S1896" s="69"/>
      <c r="T1896" s="69"/>
      <c r="U1896" s="69"/>
      <c r="V1896" s="69"/>
      <c r="W1896" s="69"/>
    </row>
    <row r="1897" spans="2:23">
      <c r="B1897" s="67">
        <v>1895</v>
      </c>
      <c r="C1897" s="67"/>
      <c r="D1897" s="67" t="s">
        <v>1615</v>
      </c>
      <c r="E1897" s="67"/>
      <c r="F1897" s="70"/>
      <c r="G1897" s="67"/>
      <c r="H1897" s="70"/>
      <c r="I1897" s="69"/>
      <c r="J1897" s="69"/>
      <c r="K1897" s="69"/>
      <c r="L1897" s="69"/>
      <c r="M1897" s="69"/>
      <c r="N1897" s="69"/>
      <c r="O1897" s="69"/>
      <c r="P1897" s="69"/>
      <c r="Q1897" s="69"/>
      <c r="R1897" s="69"/>
      <c r="S1897" s="69"/>
      <c r="T1897" s="69"/>
      <c r="U1897" s="69"/>
      <c r="V1897" s="69"/>
      <c r="W1897" s="69"/>
    </row>
    <row r="1898" spans="2:23">
      <c r="B1898" s="67">
        <v>1896</v>
      </c>
      <c r="C1898" s="67"/>
      <c r="D1898" s="67" t="s">
        <v>1615</v>
      </c>
      <c r="E1898" s="67"/>
      <c r="F1898" s="70"/>
      <c r="G1898" s="67"/>
      <c r="H1898" s="70"/>
      <c r="I1898" s="69"/>
      <c r="J1898" s="69"/>
      <c r="K1898" s="69"/>
      <c r="L1898" s="69"/>
      <c r="M1898" s="69"/>
      <c r="N1898" s="69"/>
      <c r="O1898" s="69"/>
      <c r="P1898" s="69"/>
      <c r="Q1898" s="69"/>
      <c r="R1898" s="69"/>
      <c r="S1898" s="69"/>
      <c r="T1898" s="69"/>
      <c r="U1898" s="69"/>
      <c r="V1898" s="69"/>
      <c r="W1898" s="69"/>
    </row>
    <row r="1899" spans="2:23">
      <c r="B1899" s="67">
        <v>1897</v>
      </c>
      <c r="C1899" s="67"/>
      <c r="D1899" s="67" t="s">
        <v>1615</v>
      </c>
      <c r="E1899" s="67"/>
      <c r="F1899" s="70"/>
      <c r="G1899" s="67"/>
      <c r="H1899" s="70"/>
      <c r="I1899" s="69"/>
      <c r="J1899" s="69"/>
      <c r="K1899" s="69"/>
      <c r="L1899" s="69"/>
      <c r="M1899" s="69"/>
      <c r="N1899" s="69"/>
      <c r="O1899" s="69"/>
      <c r="P1899" s="69"/>
      <c r="Q1899" s="69"/>
      <c r="R1899" s="69"/>
      <c r="S1899" s="69"/>
      <c r="T1899" s="69"/>
      <c r="U1899" s="69"/>
      <c r="V1899" s="69"/>
      <c r="W1899" s="69"/>
    </row>
    <row r="1900" spans="2:23">
      <c r="B1900" s="67">
        <v>1898</v>
      </c>
      <c r="C1900" s="67"/>
      <c r="D1900" s="67" t="s">
        <v>1615</v>
      </c>
      <c r="E1900" s="67"/>
      <c r="F1900" s="70"/>
      <c r="G1900" s="67"/>
      <c r="H1900" s="70"/>
      <c r="I1900" s="69"/>
      <c r="J1900" s="69"/>
      <c r="K1900" s="69"/>
      <c r="L1900" s="69"/>
      <c r="M1900" s="69"/>
      <c r="N1900" s="69"/>
      <c r="O1900" s="69"/>
      <c r="P1900" s="69"/>
      <c r="Q1900" s="69"/>
      <c r="R1900" s="69"/>
      <c r="S1900" s="69"/>
      <c r="T1900" s="69"/>
      <c r="U1900" s="69"/>
      <c r="V1900" s="69"/>
      <c r="W1900" s="69"/>
    </row>
    <row r="1901" spans="2:23">
      <c r="B1901" s="67">
        <v>1899</v>
      </c>
      <c r="C1901" s="67"/>
      <c r="D1901" s="67" t="s">
        <v>1615</v>
      </c>
      <c r="E1901" s="67"/>
      <c r="F1901" s="70"/>
      <c r="G1901" s="67"/>
      <c r="H1901" s="70"/>
      <c r="I1901" s="69"/>
      <c r="J1901" s="69"/>
      <c r="K1901" s="69"/>
      <c r="L1901" s="69"/>
      <c r="M1901" s="69"/>
      <c r="N1901" s="69"/>
      <c r="O1901" s="69"/>
      <c r="P1901" s="69"/>
      <c r="Q1901" s="69"/>
      <c r="R1901" s="69"/>
      <c r="S1901" s="69"/>
      <c r="T1901" s="69"/>
      <c r="U1901" s="69"/>
      <c r="V1901" s="69"/>
      <c r="W1901" s="69"/>
    </row>
    <row r="1902" spans="2:23">
      <c r="B1902" s="67">
        <v>1900</v>
      </c>
      <c r="C1902" s="67"/>
      <c r="D1902" s="67" t="s">
        <v>1615</v>
      </c>
      <c r="E1902" s="67"/>
      <c r="F1902" s="70"/>
      <c r="G1902" s="67"/>
      <c r="H1902" s="70"/>
      <c r="I1902" s="69"/>
      <c r="J1902" s="69"/>
      <c r="K1902" s="69"/>
      <c r="L1902" s="69"/>
      <c r="M1902" s="69"/>
      <c r="N1902" s="69"/>
      <c r="O1902" s="69"/>
      <c r="P1902" s="69"/>
      <c r="Q1902" s="69"/>
      <c r="R1902" s="69"/>
      <c r="S1902" s="69"/>
      <c r="T1902" s="69"/>
      <c r="U1902" s="69"/>
      <c r="V1902" s="69"/>
      <c r="W1902" s="69"/>
    </row>
    <row r="1903" spans="2:23">
      <c r="B1903" s="67">
        <v>1901</v>
      </c>
      <c r="C1903" s="67"/>
      <c r="D1903" s="67" t="s">
        <v>1615</v>
      </c>
      <c r="E1903" s="67"/>
      <c r="F1903" s="70"/>
      <c r="G1903" s="67"/>
      <c r="H1903" s="70"/>
      <c r="I1903" s="69"/>
      <c r="J1903" s="69"/>
      <c r="K1903" s="69"/>
      <c r="L1903" s="69"/>
      <c r="M1903" s="69"/>
      <c r="N1903" s="69"/>
      <c r="O1903" s="69"/>
      <c r="P1903" s="69"/>
      <c r="Q1903" s="69"/>
      <c r="R1903" s="69"/>
      <c r="S1903" s="69"/>
      <c r="T1903" s="69"/>
      <c r="U1903" s="69"/>
      <c r="V1903" s="69"/>
      <c r="W1903" s="69"/>
    </row>
    <row r="1904" spans="2:23">
      <c r="B1904" s="67">
        <v>1902</v>
      </c>
      <c r="C1904" s="67"/>
      <c r="D1904" s="67" t="s">
        <v>1615</v>
      </c>
      <c r="E1904" s="67"/>
      <c r="F1904" s="70"/>
      <c r="G1904" s="67"/>
      <c r="H1904" s="70"/>
      <c r="I1904" s="69"/>
      <c r="J1904" s="69"/>
      <c r="K1904" s="69"/>
      <c r="L1904" s="69"/>
      <c r="M1904" s="69"/>
      <c r="N1904" s="69"/>
      <c r="O1904" s="69"/>
      <c r="P1904" s="69"/>
      <c r="Q1904" s="69"/>
      <c r="R1904" s="69"/>
      <c r="S1904" s="69"/>
      <c r="T1904" s="69"/>
      <c r="U1904" s="69"/>
      <c r="V1904" s="69"/>
      <c r="W1904" s="69"/>
    </row>
    <row r="1905" spans="2:23">
      <c r="B1905" s="67">
        <v>1903</v>
      </c>
      <c r="C1905" s="67"/>
      <c r="D1905" s="67" t="s">
        <v>1615</v>
      </c>
      <c r="E1905" s="67"/>
      <c r="F1905" s="70"/>
      <c r="G1905" s="67"/>
      <c r="H1905" s="70"/>
      <c r="I1905" s="69"/>
      <c r="J1905" s="69"/>
      <c r="K1905" s="69"/>
      <c r="L1905" s="69"/>
      <c r="M1905" s="69"/>
      <c r="N1905" s="69"/>
      <c r="O1905" s="69"/>
      <c r="P1905" s="69"/>
      <c r="Q1905" s="69"/>
      <c r="R1905" s="69"/>
      <c r="S1905" s="69"/>
      <c r="T1905" s="69"/>
      <c r="U1905" s="69"/>
      <c r="V1905" s="69"/>
      <c r="W1905" s="69"/>
    </row>
    <row r="1906" spans="2:23">
      <c r="B1906" s="67">
        <v>1904</v>
      </c>
      <c r="C1906" s="67"/>
      <c r="D1906" s="67" t="s">
        <v>1615</v>
      </c>
      <c r="E1906" s="67"/>
      <c r="F1906" s="70"/>
      <c r="G1906" s="67"/>
      <c r="H1906" s="70"/>
      <c r="I1906" s="69"/>
      <c r="J1906" s="69"/>
      <c r="K1906" s="69"/>
      <c r="L1906" s="69"/>
      <c r="M1906" s="69"/>
      <c r="N1906" s="69"/>
      <c r="O1906" s="69"/>
      <c r="P1906" s="69"/>
      <c r="Q1906" s="69"/>
      <c r="R1906" s="69"/>
      <c r="S1906" s="69"/>
      <c r="T1906" s="69"/>
      <c r="U1906" s="69"/>
      <c r="V1906" s="69"/>
      <c r="W1906" s="69"/>
    </row>
    <row r="1907" spans="2:23">
      <c r="B1907" s="67">
        <v>1905</v>
      </c>
      <c r="C1907" s="67"/>
      <c r="D1907" s="67" t="s">
        <v>1615</v>
      </c>
      <c r="E1907" s="67"/>
      <c r="F1907" s="70"/>
      <c r="G1907" s="67"/>
      <c r="H1907" s="70"/>
      <c r="I1907" s="69"/>
      <c r="J1907" s="69"/>
      <c r="K1907" s="69"/>
      <c r="L1907" s="69"/>
      <c r="M1907" s="69"/>
      <c r="N1907" s="69"/>
      <c r="O1907" s="69"/>
      <c r="P1907" s="69"/>
      <c r="Q1907" s="69"/>
      <c r="R1907" s="69"/>
      <c r="S1907" s="69"/>
      <c r="T1907" s="69"/>
      <c r="U1907" s="69"/>
      <c r="V1907" s="69"/>
      <c r="W1907" s="69"/>
    </row>
    <row r="1908" spans="2:23">
      <c r="B1908" s="67">
        <v>1906</v>
      </c>
      <c r="C1908" s="67"/>
      <c r="D1908" s="67" t="s">
        <v>1615</v>
      </c>
      <c r="E1908" s="67"/>
      <c r="F1908" s="70"/>
      <c r="G1908" s="67"/>
      <c r="H1908" s="70"/>
      <c r="I1908" s="69"/>
      <c r="J1908" s="69"/>
      <c r="K1908" s="69"/>
      <c r="L1908" s="69"/>
      <c r="M1908" s="69"/>
      <c r="N1908" s="69"/>
      <c r="O1908" s="69"/>
      <c r="P1908" s="69"/>
      <c r="Q1908" s="69"/>
      <c r="R1908" s="69"/>
      <c r="S1908" s="69"/>
      <c r="T1908" s="69"/>
      <c r="U1908" s="69"/>
      <c r="V1908" s="69"/>
      <c r="W1908" s="69"/>
    </row>
    <row r="1909" spans="2:23">
      <c r="B1909" s="67">
        <v>1907</v>
      </c>
      <c r="C1909" s="67"/>
      <c r="D1909" s="67" t="s">
        <v>1615</v>
      </c>
      <c r="E1909" s="67"/>
      <c r="F1909" s="70"/>
      <c r="G1909" s="67"/>
      <c r="H1909" s="70"/>
      <c r="I1909" s="69"/>
      <c r="J1909" s="69"/>
      <c r="K1909" s="69"/>
      <c r="L1909" s="69"/>
      <c r="M1909" s="69"/>
      <c r="N1909" s="69"/>
      <c r="O1909" s="69"/>
      <c r="P1909" s="69"/>
      <c r="Q1909" s="69"/>
      <c r="R1909" s="69"/>
      <c r="S1909" s="69"/>
      <c r="T1909" s="69"/>
      <c r="U1909" s="69"/>
      <c r="V1909" s="69"/>
      <c r="W1909" s="69"/>
    </row>
    <row r="1910" spans="2:23">
      <c r="B1910" s="67">
        <v>1908</v>
      </c>
      <c r="C1910" s="67"/>
      <c r="D1910" s="67" t="s">
        <v>1615</v>
      </c>
      <c r="E1910" s="67"/>
      <c r="F1910" s="70"/>
      <c r="G1910" s="67"/>
      <c r="H1910" s="70"/>
      <c r="I1910" s="69"/>
      <c r="J1910" s="69"/>
      <c r="K1910" s="69"/>
      <c r="L1910" s="69"/>
      <c r="M1910" s="69"/>
      <c r="N1910" s="69"/>
      <c r="O1910" s="69"/>
      <c r="P1910" s="69"/>
      <c r="Q1910" s="69"/>
      <c r="R1910" s="69"/>
      <c r="S1910" s="69"/>
      <c r="T1910" s="69"/>
      <c r="U1910" s="69"/>
      <c r="V1910" s="69"/>
      <c r="W1910" s="69"/>
    </row>
    <row r="1911" spans="2:23">
      <c r="B1911" s="67">
        <v>1909</v>
      </c>
      <c r="C1911" s="67"/>
      <c r="D1911" s="67" t="s">
        <v>1615</v>
      </c>
      <c r="E1911" s="67"/>
      <c r="F1911" s="70"/>
      <c r="G1911" s="67"/>
      <c r="H1911" s="70"/>
      <c r="I1911" s="69"/>
      <c r="J1911" s="69"/>
      <c r="K1911" s="69"/>
      <c r="L1911" s="69"/>
      <c r="M1911" s="69"/>
      <c r="N1911" s="69"/>
      <c r="O1911" s="69"/>
      <c r="P1911" s="69"/>
      <c r="Q1911" s="69"/>
      <c r="R1911" s="69"/>
      <c r="S1911" s="69"/>
      <c r="T1911" s="69"/>
      <c r="U1911" s="69"/>
      <c r="V1911" s="69"/>
      <c r="W1911" s="69"/>
    </row>
    <row r="1912" spans="2:23">
      <c r="B1912" s="67">
        <v>1910</v>
      </c>
      <c r="C1912" s="67"/>
      <c r="D1912" s="67" t="s">
        <v>1615</v>
      </c>
      <c r="E1912" s="67"/>
      <c r="F1912" s="70"/>
      <c r="G1912" s="67"/>
      <c r="H1912" s="70"/>
      <c r="I1912" s="69"/>
      <c r="J1912" s="69"/>
      <c r="K1912" s="69"/>
      <c r="L1912" s="69"/>
      <c r="M1912" s="69"/>
      <c r="N1912" s="69"/>
      <c r="O1912" s="69"/>
      <c r="P1912" s="69"/>
      <c r="Q1912" s="69"/>
      <c r="R1912" s="69"/>
      <c r="S1912" s="69"/>
      <c r="T1912" s="69"/>
      <c r="U1912" s="69"/>
      <c r="V1912" s="69"/>
      <c r="W1912" s="69"/>
    </row>
    <row r="1913" spans="2:23">
      <c r="B1913" s="67">
        <v>1911</v>
      </c>
      <c r="C1913" s="67"/>
      <c r="D1913" s="67" t="s">
        <v>1615</v>
      </c>
      <c r="E1913" s="67"/>
      <c r="F1913" s="70"/>
      <c r="G1913" s="67"/>
      <c r="H1913" s="70"/>
      <c r="I1913" s="69"/>
      <c r="J1913" s="69"/>
      <c r="K1913" s="69"/>
      <c r="L1913" s="69"/>
      <c r="M1913" s="69"/>
      <c r="N1913" s="69"/>
      <c r="O1913" s="69"/>
      <c r="P1913" s="69"/>
      <c r="Q1913" s="69"/>
      <c r="R1913" s="69"/>
      <c r="S1913" s="69"/>
      <c r="T1913" s="69"/>
      <c r="U1913" s="69"/>
      <c r="V1913" s="69"/>
      <c r="W1913" s="69"/>
    </row>
    <row r="1914" spans="2:23">
      <c r="B1914" s="67">
        <v>1912</v>
      </c>
      <c r="C1914" s="67"/>
      <c r="D1914" s="67" t="s">
        <v>1615</v>
      </c>
      <c r="E1914" s="67"/>
      <c r="F1914" s="70"/>
      <c r="G1914" s="67"/>
      <c r="H1914" s="70"/>
      <c r="I1914" s="69"/>
      <c r="J1914" s="69"/>
      <c r="K1914" s="69"/>
      <c r="L1914" s="69"/>
      <c r="M1914" s="69"/>
      <c r="N1914" s="69"/>
      <c r="O1914" s="69"/>
      <c r="P1914" s="69"/>
      <c r="Q1914" s="69"/>
      <c r="R1914" s="69"/>
      <c r="S1914" s="69"/>
      <c r="T1914" s="69"/>
      <c r="U1914" s="69"/>
      <c r="V1914" s="69"/>
      <c r="W1914" s="69"/>
    </row>
    <row r="1915" spans="2:23">
      <c r="B1915" s="67">
        <v>1913</v>
      </c>
      <c r="C1915" s="67"/>
      <c r="D1915" s="67" t="s">
        <v>1615</v>
      </c>
      <c r="E1915" s="67"/>
      <c r="F1915" s="70"/>
      <c r="G1915" s="67"/>
      <c r="H1915" s="70"/>
      <c r="I1915" s="69"/>
      <c r="J1915" s="69"/>
      <c r="K1915" s="69"/>
      <c r="L1915" s="69"/>
      <c r="M1915" s="69"/>
      <c r="N1915" s="69"/>
      <c r="O1915" s="69"/>
      <c r="P1915" s="69"/>
      <c r="Q1915" s="69"/>
      <c r="R1915" s="69"/>
      <c r="S1915" s="69"/>
      <c r="T1915" s="69"/>
      <c r="U1915" s="69"/>
      <c r="V1915" s="69"/>
      <c r="W1915" s="69"/>
    </row>
    <row r="1916" spans="2:23">
      <c r="B1916" s="67">
        <v>1914</v>
      </c>
      <c r="C1916" s="67"/>
      <c r="D1916" s="67" t="s">
        <v>1615</v>
      </c>
      <c r="E1916" s="67"/>
      <c r="F1916" s="70"/>
      <c r="G1916" s="67"/>
      <c r="H1916" s="70"/>
      <c r="I1916" s="69"/>
      <c r="J1916" s="69"/>
      <c r="K1916" s="69"/>
      <c r="L1916" s="69"/>
      <c r="M1916" s="69"/>
      <c r="N1916" s="69"/>
      <c r="O1916" s="69"/>
      <c r="P1916" s="69"/>
      <c r="Q1916" s="69"/>
      <c r="R1916" s="69"/>
      <c r="S1916" s="69"/>
      <c r="T1916" s="69"/>
      <c r="U1916" s="69"/>
      <c r="V1916" s="69"/>
      <c r="W1916" s="69"/>
    </row>
  </sheetData>
  <autoFilter ref="C2:W2" xr:uid="{58276B58-AC18-FC42-BB2C-46D20CF9B321}"/>
  <conditionalFormatting sqref="F3:F1916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{E5FE571A-D4E7-134D-BD36-43DA1543F15C}</x14:id>
        </ext>
      </extLst>
    </cfRule>
  </conditionalFormatting>
  <conditionalFormatting sqref="H3:H1916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{9B0420B4-5B6B-804E-8EE7-CB5069A0E6FA}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5FE571A-D4E7-134D-BD36-43DA1543F15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F3:F1916</xm:sqref>
        </x14:conditionalFormatting>
        <x14:conditionalFormatting xmlns:xm="http://schemas.microsoft.com/office/excel/2006/main">
          <x14:cfRule type="dataBar" id="{9B0420B4-5B6B-804E-8EE7-CB5069A0E6FA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H3:H1916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54FFF7-C2D0-2141-8F65-7AED15BFACF2}">
  <sheetPr codeName="Hoja3"/>
  <dimension ref="B2:AB539"/>
  <sheetViews>
    <sheetView showGridLines="0" topLeftCell="A379" zoomScale="70" zoomScaleNormal="70" workbookViewId="0">
      <selection activeCell="D26" sqref="D26"/>
    </sheetView>
  </sheetViews>
  <sheetFormatPr baseColWidth="10" defaultColWidth="10.796875" defaultRowHeight="15"/>
  <cols>
    <col min="1" max="1" width="5.796875" style="1" customWidth="1"/>
    <col min="2" max="16384" width="10.796875" style="1"/>
  </cols>
  <sheetData>
    <row r="2" spans="2:5" ht="23.4">
      <c r="B2" s="57" t="s">
        <v>314</v>
      </c>
    </row>
    <row r="4" spans="2:5" ht="17.399999999999999">
      <c r="B4" s="15" t="s">
        <v>31</v>
      </c>
    </row>
    <row r="5" spans="2:5">
      <c r="B5" s="9" t="s">
        <v>29</v>
      </c>
      <c r="C5" s="20"/>
    </row>
    <row r="6" spans="2:5">
      <c r="B6" s="9" t="s">
        <v>30</v>
      </c>
      <c r="C6" s="20"/>
    </row>
    <row r="8" spans="2:5">
      <c r="B8" s="10" t="s">
        <v>124</v>
      </c>
    </row>
    <row r="9" spans="2:5">
      <c r="B9" s="10" t="s">
        <v>125</v>
      </c>
    </row>
    <row r="11" spans="2:5">
      <c r="B11" s="198" t="s">
        <v>71</v>
      </c>
      <c r="C11" s="199"/>
      <c r="D11" s="27" t="s">
        <v>1</v>
      </c>
      <c r="E11" s="28" t="s">
        <v>2</v>
      </c>
    </row>
    <row r="12" spans="2:5">
      <c r="B12" s="212" t="s">
        <v>317</v>
      </c>
      <c r="C12" s="212"/>
      <c r="D12" s="31">
        <v>25469</v>
      </c>
      <c r="E12" s="32">
        <f>D12/D14</f>
        <v>0.31999849229184202</v>
      </c>
    </row>
    <row r="13" spans="2:5">
      <c r="B13" s="212" t="s">
        <v>318</v>
      </c>
      <c r="C13" s="212"/>
      <c r="D13" s="31">
        <v>54122</v>
      </c>
      <c r="E13" s="32">
        <f>D13/D14</f>
        <v>0.68000150770815793</v>
      </c>
    </row>
    <row r="14" spans="2:5">
      <c r="B14" s="200" t="s">
        <v>3</v>
      </c>
      <c r="C14" s="200"/>
      <c r="D14" s="35">
        <f>SUM(D12:D13)</f>
        <v>79591</v>
      </c>
      <c r="E14" s="40">
        <f>SUM(E12:E13)</f>
        <v>1</v>
      </c>
    </row>
    <row r="17" spans="2:28" ht="17.399999999999999">
      <c r="B17" s="15" t="s">
        <v>150</v>
      </c>
    </row>
    <row r="18" spans="2:28">
      <c r="B18" s="10" t="s">
        <v>123</v>
      </c>
    </row>
    <row r="19" spans="2:28" ht="17.399999999999999">
      <c r="B19" s="15"/>
    </row>
    <row r="20" spans="2:28">
      <c r="B20" s="9" t="s">
        <v>72</v>
      </c>
      <c r="C20" s="9"/>
      <c r="D20" s="9"/>
      <c r="E20" s="9"/>
      <c r="F20" s="9"/>
      <c r="G20" s="9"/>
      <c r="H20" s="9"/>
      <c r="I20" s="9"/>
      <c r="J20" s="9"/>
      <c r="K20" s="9"/>
      <c r="L20" s="9"/>
      <c r="N20" s="9" t="s">
        <v>100</v>
      </c>
      <c r="O20" s="9"/>
      <c r="P20" s="9"/>
      <c r="Q20" s="9"/>
      <c r="R20" s="9"/>
      <c r="S20" s="9"/>
      <c r="T20" s="9"/>
      <c r="U20" s="9"/>
      <c r="V20" s="9"/>
      <c r="W20" s="9"/>
      <c r="X20" s="9"/>
    </row>
    <row r="21" spans="2:28">
      <c r="B21" s="9"/>
      <c r="C21" s="9"/>
      <c r="D21" s="216" t="s">
        <v>31</v>
      </c>
      <c r="E21" s="216"/>
      <c r="F21" s="216"/>
      <c r="G21" s="216"/>
      <c r="H21" s="216"/>
      <c r="I21" s="216"/>
      <c r="J21" s="216"/>
      <c r="K21" s="216"/>
      <c r="L21" s="216"/>
      <c r="N21" s="9"/>
      <c r="O21" s="9"/>
      <c r="P21" s="216" t="s">
        <v>31</v>
      </c>
      <c r="Q21" s="216"/>
      <c r="R21" s="216"/>
      <c r="S21" s="216"/>
      <c r="T21" s="216"/>
      <c r="U21" s="216"/>
      <c r="V21" s="216"/>
      <c r="W21" s="216"/>
      <c r="X21" s="216"/>
      <c r="Z21" s="1" t="s">
        <v>319</v>
      </c>
      <c r="AA21" s="1">
        <v>0</v>
      </c>
      <c r="AB21" s="1">
        <v>1</v>
      </c>
    </row>
    <row r="22" spans="2:28">
      <c r="B22" s="217" t="s">
        <v>33</v>
      </c>
      <c r="C22" s="217"/>
      <c r="D22" s="213" t="s">
        <v>34</v>
      </c>
      <c r="E22" s="214"/>
      <c r="F22" s="215"/>
      <c r="G22" s="213" t="s">
        <v>35</v>
      </c>
      <c r="H22" s="214"/>
      <c r="I22" s="215"/>
      <c r="J22" s="213" t="s">
        <v>3</v>
      </c>
      <c r="K22" s="214"/>
      <c r="L22" s="215"/>
      <c r="N22" s="217" t="s">
        <v>33</v>
      </c>
      <c r="O22" s="217"/>
      <c r="P22" s="213" t="s">
        <v>34</v>
      </c>
      <c r="Q22" s="214"/>
      <c r="R22" s="215"/>
      <c r="S22" s="213" t="s">
        <v>35</v>
      </c>
      <c r="T22" s="214"/>
      <c r="U22" s="215"/>
      <c r="V22" s="213" t="s">
        <v>3</v>
      </c>
      <c r="W22" s="214"/>
      <c r="X22" s="215"/>
      <c r="Z22" s="1">
        <v>1</v>
      </c>
      <c r="AA22" s="1">
        <v>31483</v>
      </c>
      <c r="AB22" s="1">
        <v>4490</v>
      </c>
    </row>
    <row r="23" spans="2:28">
      <c r="B23" s="217"/>
      <c r="C23" s="217"/>
      <c r="D23" s="42" t="s">
        <v>36</v>
      </c>
      <c r="E23" s="42" t="s">
        <v>21</v>
      </c>
      <c r="F23" s="42" t="s">
        <v>22</v>
      </c>
      <c r="G23" s="42" t="s">
        <v>36</v>
      </c>
      <c r="H23" s="42" t="s">
        <v>21</v>
      </c>
      <c r="I23" s="42" t="s">
        <v>22</v>
      </c>
      <c r="J23" s="42" t="s">
        <v>36</v>
      </c>
      <c r="K23" s="42" t="s">
        <v>21</v>
      </c>
      <c r="L23" s="42" t="s">
        <v>22</v>
      </c>
      <c r="N23" s="217"/>
      <c r="O23" s="217"/>
      <c r="P23" s="42" t="s">
        <v>36</v>
      </c>
      <c r="Q23" s="42" t="s">
        <v>21</v>
      </c>
      <c r="R23" s="42" t="s">
        <v>22</v>
      </c>
      <c r="S23" s="42" t="s">
        <v>36</v>
      </c>
      <c r="T23" s="42" t="s">
        <v>21</v>
      </c>
      <c r="U23" s="42" t="s">
        <v>22</v>
      </c>
      <c r="V23" s="42" t="s">
        <v>36</v>
      </c>
      <c r="W23" s="42" t="s">
        <v>21</v>
      </c>
      <c r="X23" s="42" t="s">
        <v>22</v>
      </c>
      <c r="Z23" s="1">
        <v>2</v>
      </c>
      <c r="AA23" s="1">
        <v>3792</v>
      </c>
      <c r="AB23" s="1">
        <v>1376</v>
      </c>
    </row>
    <row r="24" spans="2:28">
      <c r="B24" s="201" t="s">
        <v>37</v>
      </c>
      <c r="C24" s="202"/>
      <c r="D24" s="31">
        <v>30276</v>
      </c>
      <c r="E24" s="32">
        <f>+D24/J24</f>
        <v>0.87233123001123691</v>
      </c>
      <c r="F24" s="32">
        <f>D24/D32</f>
        <v>0.73098652759669713</v>
      </c>
      <c r="G24" s="31">
        <v>4431</v>
      </c>
      <c r="H24" s="43">
        <f>+G24/J24</f>
        <v>0.12766876998876309</v>
      </c>
      <c r="I24" s="32">
        <f>G24/G32</f>
        <v>0.34878778337531485</v>
      </c>
      <c r="J24" s="44">
        <f>+D24+G24</f>
        <v>34707</v>
      </c>
      <c r="K24" s="32">
        <v>1</v>
      </c>
      <c r="L24" s="32">
        <f>J24/J32</f>
        <v>0.64127341931192494</v>
      </c>
      <c r="N24" s="201" t="s">
        <v>37</v>
      </c>
      <c r="O24" s="202"/>
      <c r="P24" s="31">
        <v>30276</v>
      </c>
      <c r="Q24" s="32">
        <f>+P24/V24</f>
        <v>0.87233123001123691</v>
      </c>
      <c r="R24" s="32">
        <f>P24/P32</f>
        <v>0.75394078242896634</v>
      </c>
      <c r="S24" s="31">
        <v>4431</v>
      </c>
      <c r="T24" s="43">
        <f>+S24/V24</f>
        <v>0.12766876998876309</v>
      </c>
      <c r="U24" s="32">
        <f>S24/S32</f>
        <v>0.31729323308270679</v>
      </c>
      <c r="V24" s="44">
        <f>+P24+S24</f>
        <v>34707</v>
      </c>
      <c r="W24" s="32">
        <v>1</v>
      </c>
      <c r="X24" s="32">
        <f>V24/V32</f>
        <v>0.64127341931192494</v>
      </c>
      <c r="Z24" s="1">
        <v>3</v>
      </c>
      <c r="AA24" s="1">
        <v>2880</v>
      </c>
      <c r="AB24" s="1">
        <v>1626</v>
      </c>
    </row>
    <row r="25" spans="2:28">
      <c r="B25" s="201" t="s">
        <v>38</v>
      </c>
      <c r="C25" s="202"/>
      <c r="D25" s="31">
        <v>7237</v>
      </c>
      <c r="E25" s="32">
        <f t="shared" ref="E25:E31" si="0">+D25/J25</f>
        <v>0.75629637370676139</v>
      </c>
      <c r="F25" s="32">
        <f>D25/D32</f>
        <v>0.17473079337486117</v>
      </c>
      <c r="G25" s="31">
        <v>2332</v>
      </c>
      <c r="H25" s="39">
        <f>+G25/J25</f>
        <v>0.24370362629323858</v>
      </c>
      <c r="I25" s="32">
        <f>G25/G32</f>
        <v>0.18356423173803527</v>
      </c>
      <c r="J25" s="44">
        <f t="shared" ref="J25:J31" si="1">+D25+G25</f>
        <v>9569</v>
      </c>
      <c r="K25" s="32">
        <v>1</v>
      </c>
      <c r="L25" s="32">
        <f>J25/J32</f>
        <v>0.17680425704888955</v>
      </c>
      <c r="N25" s="201" t="s">
        <v>101</v>
      </c>
      <c r="O25" s="202"/>
      <c r="P25" s="31">
        <v>3764</v>
      </c>
      <c r="Q25" s="32">
        <f t="shared" ref="Q25:Q31" si="2">+P25/V25</f>
        <v>0.73429574717128365</v>
      </c>
      <c r="R25" s="32">
        <f>P25/P32</f>
        <v>9.3732101501606199E-2</v>
      </c>
      <c r="S25" s="31">
        <v>1362</v>
      </c>
      <c r="T25" s="39">
        <f>+S25/V25</f>
        <v>0.26570425282871635</v>
      </c>
      <c r="U25" s="32">
        <f>S25/S32</f>
        <v>9.7529538131041885E-2</v>
      </c>
      <c r="V25" s="44">
        <f t="shared" ref="V25:V31" si="3">+P25+S25</f>
        <v>5126</v>
      </c>
      <c r="W25" s="32">
        <v>1</v>
      </c>
      <c r="X25" s="32">
        <f>V25/V32</f>
        <v>9.4711947082517275E-2</v>
      </c>
      <c r="Z25" s="1">
        <v>4</v>
      </c>
      <c r="AA25" s="1">
        <v>812</v>
      </c>
      <c r="AB25" s="1">
        <v>710</v>
      </c>
    </row>
    <row r="26" spans="2:28">
      <c r="B26" s="201" t="s">
        <v>39</v>
      </c>
      <c r="C26" s="202"/>
      <c r="D26" s="31">
        <v>1991</v>
      </c>
      <c r="E26" s="32">
        <f t="shared" si="0"/>
        <v>0.5630656108597285</v>
      </c>
      <c r="F26" s="32">
        <f>D26/D32</f>
        <v>4.8070887053937902E-2</v>
      </c>
      <c r="G26" s="31">
        <v>1545</v>
      </c>
      <c r="H26" s="39">
        <f>+G26/J26</f>
        <v>0.4369343891402715</v>
      </c>
      <c r="I26" s="32">
        <f>G26/G32</f>
        <v>0.12161523929471033</v>
      </c>
      <c r="J26" s="44">
        <f t="shared" si="1"/>
        <v>3536</v>
      </c>
      <c r="K26" s="32">
        <v>1</v>
      </c>
      <c r="L26" s="32">
        <f>J26/J32</f>
        <v>6.5333875318724366E-2</v>
      </c>
      <c r="N26" s="201" t="s">
        <v>102</v>
      </c>
      <c r="O26" s="202"/>
      <c r="P26" s="31">
        <v>2846</v>
      </c>
      <c r="Q26" s="32">
        <f t="shared" si="2"/>
        <v>0.64055818140895793</v>
      </c>
      <c r="R26" s="32">
        <f>P26/P32</f>
        <v>7.0871828074806381E-2</v>
      </c>
      <c r="S26" s="31">
        <v>1597</v>
      </c>
      <c r="T26" s="39">
        <f>+S26/V26</f>
        <v>0.35944181859104207</v>
      </c>
      <c r="U26" s="32">
        <f>S26/S32</f>
        <v>0.11435732187611887</v>
      </c>
      <c r="V26" s="44">
        <f t="shared" si="3"/>
        <v>4443</v>
      </c>
      <c r="W26" s="32">
        <v>1</v>
      </c>
      <c r="X26" s="32">
        <f>V26/V32</f>
        <v>8.2092309966372276E-2</v>
      </c>
      <c r="Z26" s="1">
        <v>5</v>
      </c>
      <c r="AA26" s="1">
        <v>1054</v>
      </c>
      <c r="AB26" s="1">
        <v>1006</v>
      </c>
    </row>
    <row r="27" spans="2:28">
      <c r="B27" s="201" t="s">
        <v>40</v>
      </c>
      <c r="C27" s="202"/>
      <c r="D27" s="31">
        <v>913</v>
      </c>
      <c r="E27" s="32">
        <f t="shared" si="0"/>
        <v>0.41804029304029305</v>
      </c>
      <c r="F27" s="32">
        <f>D27/D32</f>
        <v>2.2043555941861026E-2</v>
      </c>
      <c r="G27" s="31">
        <v>1271</v>
      </c>
      <c r="H27" s="45">
        <f t="shared" ref="H27:H32" si="4">+G27/J27</f>
        <v>0.581959706959707</v>
      </c>
      <c r="I27" s="32">
        <f>G27/G32</f>
        <v>0.10004722921914358</v>
      </c>
      <c r="J27" s="44">
        <f t="shared" si="1"/>
        <v>2184</v>
      </c>
      <c r="K27" s="32">
        <v>1</v>
      </c>
      <c r="L27" s="32">
        <f>J27/J32</f>
        <v>4.0353275932153286E-2</v>
      </c>
      <c r="N27" s="201" t="s">
        <v>103</v>
      </c>
      <c r="O27" s="202"/>
      <c r="P27" s="31">
        <v>804</v>
      </c>
      <c r="Q27" s="32">
        <f t="shared" si="2"/>
        <v>0.53386454183266929</v>
      </c>
      <c r="R27" s="32">
        <f>P27/P32</f>
        <v>2.0021415942425978E-2</v>
      </c>
      <c r="S27" s="31">
        <v>702</v>
      </c>
      <c r="T27" s="39">
        <f t="shared" ref="T27:T32" si="5">+S27/V27</f>
        <v>0.46613545816733065</v>
      </c>
      <c r="U27" s="32">
        <f>S27/S32</f>
        <v>5.0268528464017186E-2</v>
      </c>
      <c r="V27" s="44">
        <f t="shared" si="3"/>
        <v>1506</v>
      </c>
      <c r="W27" s="32">
        <v>1</v>
      </c>
      <c r="X27" s="32">
        <f>V27/V32</f>
        <v>2.7826022689479323E-2</v>
      </c>
      <c r="Z27" s="1">
        <v>6</v>
      </c>
      <c r="AA27" s="1">
        <v>408</v>
      </c>
      <c r="AB27" s="1">
        <v>514</v>
      </c>
    </row>
    <row r="28" spans="2:28">
      <c r="B28" s="201" t="s">
        <v>41</v>
      </c>
      <c r="C28" s="202"/>
      <c r="D28" s="31">
        <v>445</v>
      </c>
      <c r="E28" s="32">
        <f t="shared" si="0"/>
        <v>0.29450694904037061</v>
      </c>
      <c r="F28" s="32">
        <f>D28/D32</f>
        <v>1.0744120913612439E-2</v>
      </c>
      <c r="G28" s="31">
        <v>1066</v>
      </c>
      <c r="H28" s="45">
        <f t="shared" si="4"/>
        <v>0.70549305095962933</v>
      </c>
      <c r="I28" s="32">
        <f>G28/G32</f>
        <v>8.3910579345088165E-2</v>
      </c>
      <c r="J28" s="44">
        <f t="shared" si="1"/>
        <v>1511</v>
      </c>
      <c r="K28" s="32">
        <v>1</v>
      </c>
      <c r="L28" s="32">
        <f>J28/J32</f>
        <v>2.791840656295037E-2</v>
      </c>
      <c r="N28" s="201" t="s">
        <v>104</v>
      </c>
      <c r="O28" s="202"/>
      <c r="P28" s="31">
        <v>1041</v>
      </c>
      <c r="Q28" s="32">
        <f t="shared" si="2"/>
        <v>0.51280788177339898</v>
      </c>
      <c r="R28" s="32">
        <f>P28/P32</f>
        <v>2.5923251238887366E-2</v>
      </c>
      <c r="S28" s="31">
        <v>989</v>
      </c>
      <c r="T28" s="39">
        <f t="shared" si="5"/>
        <v>0.48719211822660097</v>
      </c>
      <c r="U28" s="32">
        <f>S28/S32</f>
        <v>7.0819906910132471E-2</v>
      </c>
      <c r="V28" s="44">
        <f t="shared" si="3"/>
        <v>2030</v>
      </c>
      <c r="W28" s="32">
        <v>1</v>
      </c>
      <c r="X28" s="32">
        <f>V28/V32</f>
        <v>3.7507852629245039E-2</v>
      </c>
      <c r="Z28" s="1">
        <v>7</v>
      </c>
      <c r="AA28" s="1">
        <v>461</v>
      </c>
      <c r="AB28" s="1">
        <v>830</v>
      </c>
    </row>
    <row r="29" spans="2:28">
      <c r="B29" s="201" t="s">
        <v>42</v>
      </c>
      <c r="C29" s="202"/>
      <c r="D29" s="31">
        <v>310</v>
      </c>
      <c r="E29" s="32">
        <f t="shared" si="0"/>
        <v>0.23360964581763377</v>
      </c>
      <c r="F29" s="32">
        <f>D29/D32</f>
        <v>7.4846685016176544E-3</v>
      </c>
      <c r="G29" s="31">
        <v>1017</v>
      </c>
      <c r="H29" s="45">
        <f t="shared" si="4"/>
        <v>0.76639035418236623</v>
      </c>
      <c r="I29" s="32">
        <f>G29/G32</f>
        <v>8.0053526448362722E-2</v>
      </c>
      <c r="J29" s="44">
        <f t="shared" si="1"/>
        <v>1327</v>
      </c>
      <c r="K29" s="32">
        <v>1</v>
      </c>
      <c r="L29" s="32">
        <f>J29/J32</f>
        <v>2.4518680019215845E-2</v>
      </c>
      <c r="N29" s="201" t="s">
        <v>105</v>
      </c>
      <c r="O29" s="202"/>
      <c r="P29" s="31">
        <v>400</v>
      </c>
      <c r="Q29" s="32">
        <f t="shared" si="2"/>
        <v>0.44052863436123346</v>
      </c>
      <c r="R29" s="32">
        <f>P29/P32</f>
        <v>9.960903453943272E-3</v>
      </c>
      <c r="S29" s="31">
        <v>508</v>
      </c>
      <c r="T29" s="45">
        <f t="shared" si="5"/>
        <v>0.55947136563876654</v>
      </c>
      <c r="U29" s="32">
        <f>S29/S32</f>
        <v>3.6376655925528106E-2</v>
      </c>
      <c r="V29" s="44">
        <f t="shared" si="3"/>
        <v>908</v>
      </c>
      <c r="W29" s="32">
        <v>1</v>
      </c>
      <c r="X29" s="32">
        <f>V29/V32</f>
        <v>1.6776911422342115E-2</v>
      </c>
      <c r="Z29" s="1">
        <v>8</v>
      </c>
      <c r="AA29" s="1">
        <v>578</v>
      </c>
      <c r="AB29" s="1">
        <v>3611</v>
      </c>
    </row>
    <row r="30" spans="2:28">
      <c r="B30" s="201" t="s">
        <v>43</v>
      </c>
      <c r="C30" s="202"/>
      <c r="D30" s="31">
        <v>246</v>
      </c>
      <c r="E30" s="32">
        <f t="shared" si="0"/>
        <v>0.19099378881987578</v>
      </c>
      <c r="F30" s="32">
        <f>D30/D32</f>
        <v>5.9394466174127192E-3</v>
      </c>
      <c r="G30" s="31">
        <v>1042</v>
      </c>
      <c r="H30" s="45">
        <f t="shared" si="4"/>
        <v>0.80900621118012417</v>
      </c>
      <c r="I30" s="32">
        <f>G30/G32</f>
        <v>8.2021410579345089E-2</v>
      </c>
      <c r="J30" s="44">
        <f t="shared" si="1"/>
        <v>1288</v>
      </c>
      <c r="K30" s="32">
        <v>1</v>
      </c>
      <c r="L30" s="32">
        <f>J30/J32</f>
        <v>2.3798085806141681E-2</v>
      </c>
      <c r="N30" s="201" t="s">
        <v>106</v>
      </c>
      <c r="O30" s="202"/>
      <c r="P30" s="31">
        <v>455</v>
      </c>
      <c r="Q30" s="32">
        <f t="shared" si="2"/>
        <v>0.35658307210031348</v>
      </c>
      <c r="R30" s="32">
        <f>P30/P32</f>
        <v>1.1330527678860473E-2</v>
      </c>
      <c r="S30" s="31">
        <v>821</v>
      </c>
      <c r="T30" s="45">
        <f t="shared" si="5"/>
        <v>0.64341692789968652</v>
      </c>
      <c r="U30" s="32">
        <f>S30/S32</f>
        <v>5.8789831722162546E-2</v>
      </c>
      <c r="V30" s="44">
        <f t="shared" si="3"/>
        <v>1276</v>
      </c>
      <c r="W30" s="32">
        <v>1</v>
      </c>
      <c r="X30" s="32">
        <f>V30/V32</f>
        <v>2.3576364509811168E-2</v>
      </c>
    </row>
    <row r="31" spans="2:28">
      <c r="B31" s="201" t="s">
        <v>44</v>
      </c>
      <c r="C31" s="202"/>
      <c r="D31" s="31"/>
      <c r="E31" s="32" t="e">
        <f t="shared" si="0"/>
        <v>#DIV/0!</v>
      </c>
      <c r="F31" s="32">
        <f>D31/D32</f>
        <v>0</v>
      </c>
      <c r="G31" s="31"/>
      <c r="H31" s="45" t="e">
        <f t="shared" si="4"/>
        <v>#DIV/0!</v>
      </c>
      <c r="I31" s="32">
        <f>G31/G32</f>
        <v>0</v>
      </c>
      <c r="J31" s="44">
        <f t="shared" si="1"/>
        <v>0</v>
      </c>
      <c r="K31" s="32">
        <v>1</v>
      </c>
      <c r="L31" s="32">
        <f>J31/J32</f>
        <v>0</v>
      </c>
      <c r="N31" s="201" t="s">
        <v>107</v>
      </c>
      <c r="O31" s="202"/>
      <c r="P31" s="31">
        <v>571</v>
      </c>
      <c r="Q31" s="32">
        <f t="shared" si="2"/>
        <v>0.13839069316529326</v>
      </c>
      <c r="R31" s="32">
        <f>P31/P32</f>
        <v>1.4219189680504021E-2</v>
      </c>
      <c r="S31" s="31">
        <v>3555</v>
      </c>
      <c r="T31" s="45">
        <f t="shared" si="5"/>
        <v>0.86160930683470671</v>
      </c>
      <c r="U31" s="32">
        <f>S31/S32</f>
        <v>0.25456498388829218</v>
      </c>
      <c r="V31" s="44">
        <f t="shared" si="3"/>
        <v>4126</v>
      </c>
      <c r="W31" s="32">
        <v>1</v>
      </c>
      <c r="X31" s="32">
        <f>V31/V32</f>
        <v>7.6235172388307904E-2</v>
      </c>
    </row>
    <row r="32" spans="2:28">
      <c r="B32" s="218" t="s">
        <v>3</v>
      </c>
      <c r="C32" s="219"/>
      <c r="D32" s="35">
        <f>SUM(D24:D31)</f>
        <v>41418</v>
      </c>
      <c r="E32" s="40">
        <f>+D32/J32</f>
        <v>0.76527105428476405</v>
      </c>
      <c r="F32" s="40">
        <v>1</v>
      </c>
      <c r="G32" s="35">
        <f>SUM(G24:G31)</f>
        <v>12704</v>
      </c>
      <c r="H32" s="40">
        <f t="shared" si="4"/>
        <v>0.23472894571523595</v>
      </c>
      <c r="I32" s="40">
        <v>1</v>
      </c>
      <c r="J32" s="35">
        <f>SUM(J24:J31)</f>
        <v>54122</v>
      </c>
      <c r="K32" s="40">
        <v>1</v>
      </c>
      <c r="L32" s="40">
        <v>1</v>
      </c>
      <c r="N32" s="218" t="s">
        <v>3</v>
      </c>
      <c r="O32" s="219"/>
      <c r="P32" s="35">
        <f>SUM(P24:P31)</f>
        <v>40157</v>
      </c>
      <c r="Q32" s="40">
        <f>+P32/V32</f>
        <v>0.74197184139536598</v>
      </c>
      <c r="R32" s="40">
        <v>1</v>
      </c>
      <c r="S32" s="35">
        <f>SUM(S24:S31)</f>
        <v>13965</v>
      </c>
      <c r="T32" s="40">
        <f t="shared" si="5"/>
        <v>0.25802815860463396</v>
      </c>
      <c r="U32" s="40">
        <v>1</v>
      </c>
      <c r="V32" s="35">
        <f>SUM(V24:V31)</f>
        <v>54122</v>
      </c>
      <c r="W32" s="40">
        <v>1</v>
      </c>
      <c r="X32" s="40">
        <v>1</v>
      </c>
    </row>
    <row r="33" spans="2:28" ht="17.399999999999999">
      <c r="B33" s="15"/>
    </row>
    <row r="35" spans="2:28">
      <c r="B35" s="9" t="s">
        <v>32</v>
      </c>
      <c r="C35" s="9"/>
      <c r="D35" s="9"/>
      <c r="E35" s="9"/>
      <c r="F35" s="9"/>
      <c r="G35" s="9"/>
      <c r="H35" s="9"/>
      <c r="I35" s="9"/>
      <c r="J35" s="9"/>
      <c r="K35" s="9"/>
      <c r="L35" s="9"/>
      <c r="N35" s="9" t="s">
        <v>108</v>
      </c>
      <c r="O35" s="9"/>
      <c r="P35" s="9"/>
      <c r="Q35" s="9"/>
      <c r="R35" s="9"/>
      <c r="S35" s="9"/>
      <c r="T35" s="9"/>
      <c r="U35" s="9"/>
      <c r="V35" s="9"/>
      <c r="W35" s="9"/>
      <c r="X35" s="9"/>
      <c r="Z35" s="1" t="s">
        <v>319</v>
      </c>
      <c r="AA35" s="1">
        <v>0</v>
      </c>
      <c r="AB35" s="1">
        <v>1</v>
      </c>
    </row>
    <row r="36" spans="2:28">
      <c r="B36" s="9"/>
      <c r="C36" s="9"/>
      <c r="D36" s="216" t="s">
        <v>31</v>
      </c>
      <c r="E36" s="216"/>
      <c r="F36" s="216"/>
      <c r="G36" s="216"/>
      <c r="H36" s="216"/>
      <c r="I36" s="216"/>
      <c r="J36" s="216"/>
      <c r="K36" s="216"/>
      <c r="L36" s="216"/>
      <c r="N36" s="9"/>
      <c r="O36" s="9"/>
      <c r="P36" s="216" t="s">
        <v>31</v>
      </c>
      <c r="Q36" s="216"/>
      <c r="R36" s="216"/>
      <c r="S36" s="216"/>
      <c r="T36" s="216"/>
      <c r="U36" s="216"/>
      <c r="V36" s="216"/>
      <c r="W36" s="216"/>
      <c r="X36" s="216"/>
      <c r="Z36" s="1">
        <v>1</v>
      </c>
      <c r="AA36" s="1">
        <v>30642</v>
      </c>
      <c r="AB36" s="1">
        <v>4086</v>
      </c>
    </row>
    <row r="37" spans="2:28">
      <c r="B37" s="217" t="s">
        <v>33</v>
      </c>
      <c r="C37" s="217"/>
      <c r="D37" s="213" t="s">
        <v>34</v>
      </c>
      <c r="E37" s="214"/>
      <c r="F37" s="215"/>
      <c r="G37" s="213" t="s">
        <v>35</v>
      </c>
      <c r="H37" s="214"/>
      <c r="I37" s="215"/>
      <c r="J37" s="213" t="s">
        <v>3</v>
      </c>
      <c r="K37" s="214"/>
      <c r="L37" s="215"/>
      <c r="N37" s="217" t="s">
        <v>33</v>
      </c>
      <c r="O37" s="217"/>
      <c r="P37" s="213" t="s">
        <v>34</v>
      </c>
      <c r="Q37" s="214"/>
      <c r="R37" s="215"/>
      <c r="S37" s="213" t="s">
        <v>35</v>
      </c>
      <c r="T37" s="214"/>
      <c r="U37" s="215"/>
      <c r="V37" s="213" t="s">
        <v>3</v>
      </c>
      <c r="W37" s="214"/>
      <c r="X37" s="215"/>
      <c r="Z37" s="1">
        <v>2</v>
      </c>
      <c r="AA37" s="1">
        <v>7538</v>
      </c>
      <c r="AB37" s="1">
        <v>2031</v>
      </c>
    </row>
    <row r="38" spans="2:28">
      <c r="B38" s="217"/>
      <c r="C38" s="217"/>
      <c r="D38" s="42" t="s">
        <v>36</v>
      </c>
      <c r="E38" s="42" t="s">
        <v>21</v>
      </c>
      <c r="F38" s="42" t="s">
        <v>22</v>
      </c>
      <c r="G38" s="42" t="s">
        <v>36</v>
      </c>
      <c r="H38" s="42" t="s">
        <v>21</v>
      </c>
      <c r="I38" s="42" t="s">
        <v>22</v>
      </c>
      <c r="J38" s="42" t="s">
        <v>36</v>
      </c>
      <c r="K38" s="42" t="s">
        <v>21</v>
      </c>
      <c r="L38" s="42" t="s">
        <v>22</v>
      </c>
      <c r="N38" s="217"/>
      <c r="O38" s="217"/>
      <c r="P38" s="42" t="s">
        <v>36</v>
      </c>
      <c r="Q38" s="42" t="s">
        <v>21</v>
      </c>
      <c r="R38" s="42" t="s">
        <v>22</v>
      </c>
      <c r="S38" s="42" t="s">
        <v>36</v>
      </c>
      <c r="T38" s="42" t="s">
        <v>21</v>
      </c>
      <c r="U38" s="42" t="s">
        <v>22</v>
      </c>
      <c r="V38" s="42" t="s">
        <v>36</v>
      </c>
      <c r="W38" s="42" t="s">
        <v>21</v>
      </c>
      <c r="X38" s="42" t="s">
        <v>22</v>
      </c>
      <c r="Z38" s="1">
        <v>3</v>
      </c>
      <c r="AA38" s="1">
        <v>2110</v>
      </c>
      <c r="AB38" s="1">
        <v>1607</v>
      </c>
    </row>
    <row r="39" spans="2:28">
      <c r="B39" s="201" t="s">
        <v>37</v>
      </c>
      <c r="C39" s="202"/>
      <c r="D39" s="31">
        <v>29445</v>
      </c>
      <c r="E39" s="32">
        <f>+D39/J39</f>
        <v>0.87984820414749298</v>
      </c>
      <c r="F39" s="32">
        <f>D39/D47</f>
        <v>0.71121470495881745</v>
      </c>
      <c r="G39" s="31">
        <v>4021</v>
      </c>
      <c r="H39" s="43">
        <f>+G39/J39</f>
        <v>0.12015179585250703</v>
      </c>
      <c r="I39" s="32">
        <f>G39/G47</f>
        <v>0.3160915022403899</v>
      </c>
      <c r="J39" s="44">
        <f>+D39+G39</f>
        <v>33466</v>
      </c>
      <c r="K39" s="32">
        <v>1</v>
      </c>
      <c r="L39" s="32">
        <f>J39/J47</f>
        <v>0.61834374191641106</v>
      </c>
      <c r="N39" s="201" t="s">
        <v>37</v>
      </c>
      <c r="O39" s="202"/>
      <c r="P39" s="31">
        <v>29445</v>
      </c>
      <c r="Q39" s="32">
        <f>+P39/V39</f>
        <v>0.87984820414749298</v>
      </c>
      <c r="R39" s="32">
        <f>P39/P47</f>
        <v>0.73728622580564385</v>
      </c>
      <c r="S39" s="31">
        <v>4021</v>
      </c>
      <c r="T39" s="43">
        <f>+S39/V39</f>
        <v>0.12015179585250703</v>
      </c>
      <c r="U39" s="32">
        <f>S39/S47</f>
        <v>0.28346845259076492</v>
      </c>
      <c r="V39" s="44">
        <f>+P39+S39</f>
        <v>33466</v>
      </c>
      <c r="W39" s="32">
        <v>1</v>
      </c>
      <c r="X39" s="32">
        <f>V39/V47</f>
        <v>0.61834374191641106</v>
      </c>
      <c r="Z39" s="1">
        <v>4</v>
      </c>
      <c r="AA39" s="1">
        <v>986</v>
      </c>
      <c r="AB39" s="1">
        <v>1118</v>
      </c>
    </row>
    <row r="40" spans="2:28">
      <c r="B40" s="201" t="s">
        <v>38</v>
      </c>
      <c r="C40" s="202"/>
      <c r="D40" s="31">
        <v>7470</v>
      </c>
      <c r="E40" s="32">
        <f t="shared" ref="E40:E46" si="6">+D40/J40</f>
        <v>0.78805781200548586</v>
      </c>
      <c r="F40" s="32">
        <f>D40/D47</f>
        <v>0.18043042438588439</v>
      </c>
      <c r="G40" s="31">
        <v>2009</v>
      </c>
      <c r="H40" s="39">
        <f>+G40/J40</f>
        <v>0.2119421879945142</v>
      </c>
      <c r="I40" s="32">
        <f>G40/G47</f>
        <v>0.15792783586196055</v>
      </c>
      <c r="J40" s="44">
        <f t="shared" ref="J40:J46" si="7">+D40+G40</f>
        <v>9479</v>
      </c>
      <c r="K40" s="32">
        <v>1</v>
      </c>
      <c r="L40" s="32">
        <f>J40/J47</f>
        <v>0.17514134732641071</v>
      </c>
      <c r="N40" s="201" t="s">
        <v>101</v>
      </c>
      <c r="O40" s="202"/>
      <c r="P40" s="31">
        <v>3967</v>
      </c>
      <c r="Q40" s="32">
        <f t="shared" ref="Q40:Q46" si="8">+P40/V40</f>
        <v>0.74025004665049454</v>
      </c>
      <c r="R40" s="32">
        <f>P40/P47</f>
        <v>9.9331447029070791E-2</v>
      </c>
      <c r="S40" s="31">
        <v>1392</v>
      </c>
      <c r="T40" s="39">
        <f>+S40/V40</f>
        <v>0.25974995334950551</v>
      </c>
      <c r="U40" s="32">
        <f>S40/S47</f>
        <v>9.8131829397250611E-2</v>
      </c>
      <c r="V40" s="44">
        <f t="shared" ref="V40:V46" si="9">+P40+S40</f>
        <v>5359</v>
      </c>
      <c r="W40" s="32">
        <v>1</v>
      </c>
      <c r="X40" s="32">
        <f>V40/V47</f>
        <v>9.9017035586268065E-2</v>
      </c>
      <c r="Z40" s="1">
        <v>5</v>
      </c>
      <c r="AA40" s="1">
        <v>484</v>
      </c>
      <c r="AB40" s="1">
        <v>1016</v>
      </c>
    </row>
    <row r="41" spans="2:28">
      <c r="B41" s="201" t="s">
        <v>39</v>
      </c>
      <c r="C41" s="202"/>
      <c r="D41" s="31">
        <v>2081</v>
      </c>
      <c r="E41" s="32">
        <f t="shared" si="6"/>
        <v>0.56795851528384278</v>
      </c>
      <c r="F41" s="32">
        <f>D41/D47</f>
        <v>5.0264486365063643E-2</v>
      </c>
      <c r="G41" s="31">
        <v>1583</v>
      </c>
      <c r="H41" s="39">
        <f>+G41/J41</f>
        <v>0.43204148471615722</v>
      </c>
      <c r="I41" s="32">
        <f>G41/G47</f>
        <v>0.12443990252338652</v>
      </c>
      <c r="J41" s="44">
        <f t="shared" si="7"/>
        <v>3664</v>
      </c>
      <c r="K41" s="32">
        <v>1</v>
      </c>
      <c r="L41" s="32">
        <f>J41/J47</f>
        <v>6.769890247958317E-2</v>
      </c>
      <c r="N41" s="201" t="s">
        <v>102</v>
      </c>
      <c r="O41" s="202"/>
      <c r="P41" s="31">
        <v>2814</v>
      </c>
      <c r="Q41" s="32">
        <f t="shared" si="8"/>
        <v>0.68300970873786404</v>
      </c>
      <c r="R41" s="32">
        <f>P41/P47</f>
        <v>7.0460976037258677E-2</v>
      </c>
      <c r="S41" s="31">
        <v>1306</v>
      </c>
      <c r="T41" s="39">
        <f>+S41/V41</f>
        <v>0.3169902912621359</v>
      </c>
      <c r="U41" s="32">
        <f>S41/S47</f>
        <v>9.2069087063799793E-2</v>
      </c>
      <c r="V41" s="44">
        <f t="shared" si="9"/>
        <v>4120</v>
      </c>
      <c r="W41" s="32">
        <v>1</v>
      </c>
      <c r="X41" s="32">
        <f>V41/V47</f>
        <v>7.6124311740142642E-2</v>
      </c>
      <c r="Z41" s="1">
        <v>6</v>
      </c>
      <c r="AA41" s="1">
        <v>401</v>
      </c>
      <c r="AB41" s="1">
        <v>930</v>
      </c>
    </row>
    <row r="42" spans="2:28">
      <c r="B42" s="201" t="s">
        <v>40</v>
      </c>
      <c r="C42" s="202"/>
      <c r="D42" s="31">
        <v>978</v>
      </c>
      <c r="E42" s="32">
        <f t="shared" si="6"/>
        <v>0.47087144920558499</v>
      </c>
      <c r="F42" s="32">
        <f>D42/D47</f>
        <v>2.3622617811163982E-2</v>
      </c>
      <c r="G42" s="31">
        <v>1099</v>
      </c>
      <c r="H42" s="45">
        <f t="shared" ref="H42:H47" si="10">+G42/J42</f>
        <v>0.52912855079441501</v>
      </c>
      <c r="I42" s="32">
        <f>G42/G47</f>
        <v>8.6392579199748451E-2</v>
      </c>
      <c r="J42" s="44">
        <f t="shared" si="7"/>
        <v>2077</v>
      </c>
      <c r="K42" s="32">
        <v>1</v>
      </c>
      <c r="L42" s="32">
        <f>J42/J47</f>
        <v>3.8376261039872878E-2</v>
      </c>
      <c r="N42" s="201" t="s">
        <v>103</v>
      </c>
      <c r="O42" s="202"/>
      <c r="P42" s="31">
        <v>858</v>
      </c>
      <c r="Q42" s="32">
        <f t="shared" si="8"/>
        <v>0.56746031746031744</v>
      </c>
      <c r="R42" s="32">
        <f>P42/P47</f>
        <v>2.1483837043343265E-2</v>
      </c>
      <c r="S42" s="31">
        <v>654</v>
      </c>
      <c r="T42" s="39">
        <f t="shared" ref="T42:T47" si="11">+S42/V42</f>
        <v>0.43253968253968256</v>
      </c>
      <c r="U42" s="32">
        <f>S42/S47</f>
        <v>4.6105040535777228E-2</v>
      </c>
      <c r="V42" s="44">
        <f t="shared" si="9"/>
        <v>1512</v>
      </c>
      <c r="W42" s="32">
        <v>1</v>
      </c>
      <c r="X42" s="32">
        <f>V42/V47</f>
        <v>2.7936883337644582E-2</v>
      </c>
      <c r="Z42" s="1">
        <v>7</v>
      </c>
      <c r="AA42" s="1">
        <v>278</v>
      </c>
      <c r="AB42" s="1">
        <v>863</v>
      </c>
    </row>
    <row r="43" spans="2:28">
      <c r="B43" s="201" t="s">
        <v>41</v>
      </c>
      <c r="C43" s="202"/>
      <c r="D43" s="31">
        <v>476</v>
      </c>
      <c r="E43" s="32">
        <f t="shared" si="6"/>
        <v>0.32032301480484521</v>
      </c>
      <c r="F43" s="32">
        <f>D43/D47</f>
        <v>1.1497306828337479E-2</v>
      </c>
      <c r="G43" s="31">
        <v>1010</v>
      </c>
      <c r="H43" s="45">
        <f t="shared" si="10"/>
        <v>0.67967698519515474</v>
      </c>
      <c r="I43" s="32">
        <f>G43/G47</f>
        <v>7.939627387783979E-2</v>
      </c>
      <c r="J43" s="44">
        <f t="shared" si="7"/>
        <v>1486</v>
      </c>
      <c r="K43" s="32">
        <v>1</v>
      </c>
      <c r="L43" s="32">
        <f>J43/J47</f>
        <v>2.7456487195595135E-2</v>
      </c>
      <c r="N43" s="201" t="s">
        <v>104</v>
      </c>
      <c r="O43" s="202"/>
      <c r="P43" s="31">
        <v>1104</v>
      </c>
      <c r="Q43" s="32">
        <f t="shared" si="8"/>
        <v>0.51301115241635686</v>
      </c>
      <c r="R43" s="32">
        <f>P43/P47</f>
        <v>2.7643538573252874E-2</v>
      </c>
      <c r="S43" s="31">
        <v>1048</v>
      </c>
      <c r="T43" s="39">
        <f t="shared" si="11"/>
        <v>0.48698884758364314</v>
      </c>
      <c r="U43" s="32">
        <f>S43/S47</f>
        <v>7.3880860063447309E-2</v>
      </c>
      <c r="V43" s="44">
        <f t="shared" si="9"/>
        <v>2152</v>
      </c>
      <c r="W43" s="32">
        <v>1</v>
      </c>
      <c r="X43" s="32">
        <f>V43/V47</f>
        <v>3.9762019141938582E-2</v>
      </c>
      <c r="Z43" s="1">
        <v>8</v>
      </c>
      <c r="AA43" s="1">
        <v>288</v>
      </c>
      <c r="AB43" s="1">
        <v>1253</v>
      </c>
    </row>
    <row r="44" spans="2:28">
      <c r="B44" s="201" t="s">
        <v>42</v>
      </c>
      <c r="C44" s="202"/>
      <c r="D44" s="31">
        <v>395</v>
      </c>
      <c r="E44" s="32">
        <f t="shared" si="6"/>
        <v>0.30198776758409784</v>
      </c>
      <c r="F44" s="32">
        <f>D44/D47</f>
        <v>9.5408323470447566E-3</v>
      </c>
      <c r="G44" s="31">
        <v>913</v>
      </c>
      <c r="H44" s="45">
        <f t="shared" si="10"/>
        <v>0.69801223241590216</v>
      </c>
      <c r="I44" s="32">
        <f>G44/G47</f>
        <v>7.1771087178680915E-2</v>
      </c>
      <c r="J44" s="44">
        <f t="shared" si="7"/>
        <v>1308</v>
      </c>
      <c r="K44" s="32">
        <v>1</v>
      </c>
      <c r="L44" s="32">
        <f>J44/J47</f>
        <v>2.4167621300025869E-2</v>
      </c>
      <c r="N44" s="201" t="s">
        <v>105</v>
      </c>
      <c r="O44" s="202"/>
      <c r="P44" s="31">
        <v>424</v>
      </c>
      <c r="Q44" s="32">
        <f t="shared" si="8"/>
        <v>0.49882352941176472</v>
      </c>
      <c r="R44" s="32">
        <f>P44/P47</f>
        <v>1.0616721336104364E-2</v>
      </c>
      <c r="S44" s="31">
        <v>426</v>
      </c>
      <c r="T44" s="45">
        <f t="shared" si="11"/>
        <v>0.50117647058823533</v>
      </c>
      <c r="U44" s="32">
        <f>S44/S47</f>
        <v>3.00317236517448E-2</v>
      </c>
      <c r="V44" s="44">
        <f t="shared" si="9"/>
        <v>850</v>
      </c>
      <c r="W44" s="32">
        <v>1</v>
      </c>
      <c r="X44" s="32">
        <f>V44/V47</f>
        <v>1.5705258490077971E-2</v>
      </c>
    </row>
    <row r="45" spans="2:28">
      <c r="B45" s="201" t="s">
        <v>43</v>
      </c>
      <c r="C45" s="202"/>
      <c r="D45" s="31">
        <v>274</v>
      </c>
      <c r="E45" s="32">
        <f t="shared" si="6"/>
        <v>0.24377224199288255</v>
      </c>
      <c r="F45" s="32">
        <f>D45/D47</f>
        <v>6.6181976280766169E-3</v>
      </c>
      <c r="G45" s="31">
        <v>850</v>
      </c>
      <c r="H45" s="45">
        <f t="shared" si="10"/>
        <v>0.75622775800711739</v>
      </c>
      <c r="I45" s="32">
        <f>G45/G47</f>
        <v>6.6818646332835463E-2</v>
      </c>
      <c r="J45" s="44">
        <f t="shared" si="7"/>
        <v>1124</v>
      </c>
      <c r="K45" s="32">
        <v>1</v>
      </c>
      <c r="L45" s="32">
        <f>J45/J47</f>
        <v>2.0767894756291341E-2</v>
      </c>
      <c r="N45" s="201" t="s">
        <v>106</v>
      </c>
      <c r="O45" s="202"/>
      <c r="P45" s="31">
        <v>493</v>
      </c>
      <c r="Q45" s="32">
        <f t="shared" si="8"/>
        <v>0.40179299103504484</v>
      </c>
      <c r="R45" s="32">
        <f>P45/P47</f>
        <v>1.2344442496932669E-2</v>
      </c>
      <c r="S45" s="31">
        <v>734</v>
      </c>
      <c r="T45" s="45">
        <f t="shared" si="11"/>
        <v>0.59820700896495516</v>
      </c>
      <c r="U45" s="32">
        <f>S45/S47</f>
        <v>5.1744800845964049E-2</v>
      </c>
      <c r="V45" s="44">
        <f t="shared" si="9"/>
        <v>1227</v>
      </c>
      <c r="W45" s="32">
        <v>1</v>
      </c>
      <c r="X45" s="32">
        <f>V45/V47</f>
        <v>2.2671002549794907E-2</v>
      </c>
    </row>
    <row r="46" spans="2:28">
      <c r="B46" s="201" t="s">
        <v>44</v>
      </c>
      <c r="C46" s="202"/>
      <c r="D46" s="31">
        <v>282</v>
      </c>
      <c r="E46" s="32">
        <f t="shared" si="6"/>
        <v>0.1857707509881423</v>
      </c>
      <c r="F46" s="32">
        <f>D46/D47</f>
        <v>6.8114296756117002E-3</v>
      </c>
      <c r="G46" s="31">
        <v>1236</v>
      </c>
      <c r="H46" s="45">
        <f t="shared" si="10"/>
        <v>0.81422924901185767</v>
      </c>
      <c r="I46" s="32">
        <f>G46/G47</f>
        <v>9.7162172785158402E-2</v>
      </c>
      <c r="J46" s="44">
        <f t="shared" si="7"/>
        <v>1518</v>
      </c>
      <c r="K46" s="32">
        <v>1</v>
      </c>
      <c r="L46" s="32">
        <f>J46/J47</f>
        <v>2.8047743985809837E-2</v>
      </c>
      <c r="N46" s="201" t="s">
        <v>107</v>
      </c>
      <c r="O46" s="202"/>
      <c r="P46" s="31">
        <v>832</v>
      </c>
      <c r="Q46" s="32">
        <f t="shared" si="8"/>
        <v>0.15305371596762327</v>
      </c>
      <c r="R46" s="32">
        <f>P46/P47</f>
        <v>2.083281167839347E-2</v>
      </c>
      <c r="S46" s="31">
        <v>4604</v>
      </c>
      <c r="T46" s="45">
        <f t="shared" si="11"/>
        <v>0.84694628403237671</v>
      </c>
      <c r="U46" s="32">
        <f>S46/S47</f>
        <v>0.32456820585125135</v>
      </c>
      <c r="V46" s="44">
        <f t="shared" si="9"/>
        <v>5436</v>
      </c>
      <c r="W46" s="32">
        <v>1</v>
      </c>
      <c r="X46" s="32">
        <f>V46/V47</f>
        <v>0.10043974723772219</v>
      </c>
    </row>
    <row r="47" spans="2:28">
      <c r="B47" s="218" t="s">
        <v>3</v>
      </c>
      <c r="C47" s="219"/>
      <c r="D47" s="35">
        <f>SUM(D39:D46)</f>
        <v>41401</v>
      </c>
      <c r="E47" s="40">
        <f>+D47/J47</f>
        <v>0.76495694911496248</v>
      </c>
      <c r="F47" s="40">
        <v>1</v>
      </c>
      <c r="G47" s="35">
        <f>SUM(G39:G46)</f>
        <v>12721</v>
      </c>
      <c r="H47" s="40">
        <f t="shared" si="10"/>
        <v>0.23504305088503752</v>
      </c>
      <c r="I47" s="40">
        <v>1</v>
      </c>
      <c r="J47" s="35">
        <f>SUM(J39:J46)</f>
        <v>54122</v>
      </c>
      <c r="K47" s="40">
        <v>1</v>
      </c>
      <c r="L47" s="40">
        <v>1</v>
      </c>
      <c r="N47" s="218" t="s">
        <v>3</v>
      </c>
      <c r="O47" s="219"/>
      <c r="P47" s="35">
        <f>SUM(P39:P46)</f>
        <v>39937</v>
      </c>
      <c r="Q47" s="40">
        <f>+P47/V47</f>
        <v>0.73790695096263992</v>
      </c>
      <c r="R47" s="40">
        <v>1</v>
      </c>
      <c r="S47" s="35">
        <f>SUM(S39:S46)</f>
        <v>14185</v>
      </c>
      <c r="T47" s="40">
        <f t="shared" si="11"/>
        <v>0.26209304903736003</v>
      </c>
      <c r="U47" s="40">
        <v>1</v>
      </c>
      <c r="V47" s="35">
        <f>SUM(V39:V46)</f>
        <v>54122</v>
      </c>
      <c r="W47" s="40">
        <v>1</v>
      </c>
      <c r="X47" s="40">
        <v>1</v>
      </c>
    </row>
    <row r="48" spans="2:28">
      <c r="B48" s="10"/>
      <c r="C48" s="10"/>
      <c r="D48" s="10"/>
      <c r="E48" s="10"/>
      <c r="F48" s="10"/>
      <c r="G48" s="10"/>
      <c r="H48" s="10"/>
      <c r="I48" s="10"/>
      <c r="J48" s="10"/>
      <c r="K48" s="10"/>
      <c r="L48" s="10"/>
    </row>
    <row r="49" spans="2:24"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</row>
    <row r="50" spans="2:24">
      <c r="B50" s="9" t="s">
        <v>45</v>
      </c>
      <c r="C50" s="9"/>
      <c r="D50" s="9"/>
      <c r="E50" s="9"/>
      <c r="F50" s="9"/>
      <c r="G50" s="9"/>
      <c r="H50" s="9"/>
      <c r="I50" s="9"/>
      <c r="J50" s="9"/>
      <c r="K50" s="9"/>
      <c r="L50" s="9"/>
      <c r="N50" s="9" t="s">
        <v>109</v>
      </c>
      <c r="O50" s="9"/>
      <c r="P50" s="9"/>
      <c r="Q50" s="9"/>
      <c r="R50" s="9"/>
      <c r="S50" s="9"/>
      <c r="T50" s="9"/>
      <c r="U50" s="9"/>
      <c r="V50" s="9"/>
      <c r="W50" s="9"/>
      <c r="X50" s="9"/>
    </row>
    <row r="51" spans="2:24">
      <c r="B51" s="9"/>
      <c r="C51" s="9"/>
      <c r="D51" s="216" t="s">
        <v>31</v>
      </c>
      <c r="E51" s="216"/>
      <c r="F51" s="216"/>
      <c r="G51" s="216"/>
      <c r="H51" s="216"/>
      <c r="I51" s="216"/>
      <c r="J51" s="216"/>
      <c r="K51" s="216"/>
      <c r="L51" s="216"/>
      <c r="N51" s="9"/>
      <c r="O51" s="9"/>
      <c r="P51" s="216" t="s">
        <v>31</v>
      </c>
      <c r="Q51" s="216"/>
      <c r="R51" s="216"/>
      <c r="S51" s="216"/>
      <c r="T51" s="216"/>
      <c r="U51" s="216"/>
      <c r="V51" s="216"/>
      <c r="W51" s="216"/>
      <c r="X51" s="216"/>
    </row>
    <row r="52" spans="2:24">
      <c r="B52" s="217" t="s">
        <v>33</v>
      </c>
      <c r="C52" s="217"/>
      <c r="D52" s="213" t="s">
        <v>34</v>
      </c>
      <c r="E52" s="214"/>
      <c r="F52" s="215"/>
      <c r="G52" s="213" t="s">
        <v>35</v>
      </c>
      <c r="H52" s="214"/>
      <c r="I52" s="215"/>
      <c r="J52" s="213" t="s">
        <v>3</v>
      </c>
      <c r="K52" s="214"/>
      <c r="L52" s="215"/>
      <c r="N52" s="217" t="s">
        <v>33</v>
      </c>
      <c r="O52" s="217"/>
      <c r="P52" s="213" t="s">
        <v>34</v>
      </c>
      <c r="Q52" s="214"/>
      <c r="R52" s="215"/>
      <c r="S52" s="213" t="s">
        <v>35</v>
      </c>
      <c r="T52" s="214"/>
      <c r="U52" s="215"/>
      <c r="V52" s="213" t="s">
        <v>3</v>
      </c>
      <c r="W52" s="214"/>
      <c r="X52" s="215"/>
    </row>
    <row r="53" spans="2:24">
      <c r="B53" s="217"/>
      <c r="C53" s="217"/>
      <c r="D53" s="42" t="s">
        <v>36</v>
      </c>
      <c r="E53" s="42" t="s">
        <v>21</v>
      </c>
      <c r="F53" s="42" t="s">
        <v>22</v>
      </c>
      <c r="G53" s="42" t="s">
        <v>36</v>
      </c>
      <c r="H53" s="42" t="s">
        <v>21</v>
      </c>
      <c r="I53" s="42" t="s">
        <v>22</v>
      </c>
      <c r="J53" s="42" t="s">
        <v>36</v>
      </c>
      <c r="K53" s="42" t="s">
        <v>21</v>
      </c>
      <c r="L53" s="42" t="s">
        <v>22</v>
      </c>
      <c r="N53" s="217"/>
      <c r="O53" s="217"/>
      <c r="P53" s="42" t="s">
        <v>36</v>
      </c>
      <c r="Q53" s="42" t="s">
        <v>21</v>
      </c>
      <c r="R53" s="42" t="s">
        <v>22</v>
      </c>
      <c r="S53" s="42" t="s">
        <v>36</v>
      </c>
      <c r="T53" s="42" t="s">
        <v>21</v>
      </c>
      <c r="U53" s="42" t="s">
        <v>22</v>
      </c>
      <c r="V53" s="42" t="s">
        <v>36</v>
      </c>
      <c r="W53" s="42" t="s">
        <v>21</v>
      </c>
      <c r="X53" s="42" t="s">
        <v>22</v>
      </c>
    </row>
    <row r="54" spans="2:24">
      <c r="B54" s="201" t="s">
        <v>37</v>
      </c>
      <c r="C54" s="202"/>
      <c r="D54" s="31">
        <v>29183</v>
      </c>
      <c r="E54" s="32">
        <f>+D54/J54</f>
        <v>0.88912924258119552</v>
      </c>
      <c r="F54" s="32">
        <f>D54/D62</f>
        <v>0.71397465381416059</v>
      </c>
      <c r="G54" s="31">
        <v>3639</v>
      </c>
      <c r="H54" s="43">
        <f>+G54/J54</f>
        <v>0.11087075741880446</v>
      </c>
      <c r="I54" s="32">
        <f>G54/G62</f>
        <v>0.27468297101449274</v>
      </c>
      <c r="J54" s="44">
        <f>+D54+G54</f>
        <v>32822</v>
      </c>
      <c r="K54" s="32">
        <v>1</v>
      </c>
      <c r="L54" s="32">
        <f>J54/J62</f>
        <v>0.60644469901334019</v>
      </c>
      <c r="N54" s="201" t="s">
        <v>37</v>
      </c>
      <c r="O54" s="202"/>
      <c r="P54" s="31">
        <v>29183</v>
      </c>
      <c r="Q54" s="32">
        <f>+P54/V54</f>
        <v>0.88912924258119552</v>
      </c>
      <c r="R54" s="32">
        <f>P54/P62</f>
        <v>0.73882883110964837</v>
      </c>
      <c r="S54" s="31">
        <v>3639</v>
      </c>
      <c r="T54" s="43">
        <f>+S54/V54</f>
        <v>0.11087075741880446</v>
      </c>
      <c r="U54" s="32">
        <f>S54/S62</f>
        <v>0.24885454421117417</v>
      </c>
      <c r="V54" s="44">
        <f>+P54+S54</f>
        <v>32822</v>
      </c>
      <c r="W54" s="32">
        <v>1</v>
      </c>
      <c r="X54" s="32">
        <f>V54/V62</f>
        <v>0.60644469901334019</v>
      </c>
    </row>
    <row r="55" spans="2:24">
      <c r="B55" s="201" t="s">
        <v>38</v>
      </c>
      <c r="C55" s="202"/>
      <c r="D55" s="31">
        <v>7527</v>
      </c>
      <c r="E55" s="32">
        <f t="shared" ref="E55:E61" si="12">+D55/J55</f>
        <v>0.79264953664700921</v>
      </c>
      <c r="F55" s="32">
        <f>D55/D62</f>
        <v>0.18415129422126536</v>
      </c>
      <c r="G55" s="31">
        <v>1969</v>
      </c>
      <c r="H55" s="39">
        <f>+G55/J55</f>
        <v>0.20735046335299073</v>
      </c>
      <c r="I55" s="32">
        <f>G55/G62</f>
        <v>0.14862620772946861</v>
      </c>
      <c r="J55" s="44">
        <f t="shared" ref="J55:J61" si="13">+D55+G55</f>
        <v>9496</v>
      </c>
      <c r="K55" s="32">
        <v>1</v>
      </c>
      <c r="L55" s="32">
        <f>J55/J62</f>
        <v>0.17545545249621225</v>
      </c>
      <c r="N55" s="201" t="s">
        <v>101</v>
      </c>
      <c r="O55" s="202"/>
      <c r="P55" s="31">
        <v>3969</v>
      </c>
      <c r="Q55" s="32">
        <f t="shared" ref="Q55:Q61" si="14">+P55/V55</f>
        <v>0.7558560274233479</v>
      </c>
      <c r="R55" s="32">
        <f>P55/P62</f>
        <v>0.10048355654573533</v>
      </c>
      <c r="S55" s="31">
        <v>1282</v>
      </c>
      <c r="T55" s="39">
        <f>+S55/V55</f>
        <v>0.24414397257665207</v>
      </c>
      <c r="U55" s="32">
        <f>S55/S62</f>
        <v>8.7670108732818164E-2</v>
      </c>
      <c r="V55" s="44">
        <f t="shared" ref="V55:V61" si="15">+P55+S55</f>
        <v>5251</v>
      </c>
      <c r="W55" s="32">
        <v>1</v>
      </c>
      <c r="X55" s="32">
        <f>V55/V62</f>
        <v>9.7021543919293449E-2</v>
      </c>
    </row>
    <row r="56" spans="2:24">
      <c r="B56" s="201" t="s">
        <v>39</v>
      </c>
      <c r="C56" s="202"/>
      <c r="D56" s="31">
        <v>1992</v>
      </c>
      <c r="E56" s="32">
        <f t="shared" si="12"/>
        <v>0.56606990622335895</v>
      </c>
      <c r="F56" s="32">
        <f>D56/D62</f>
        <v>4.8735137251064244E-2</v>
      </c>
      <c r="G56" s="31">
        <v>1527</v>
      </c>
      <c r="H56" s="39">
        <f>+G56/J56</f>
        <v>0.4339300937766411</v>
      </c>
      <c r="I56" s="32">
        <f>G56/G62</f>
        <v>0.11526268115942029</v>
      </c>
      <c r="J56" s="44">
        <f t="shared" si="13"/>
        <v>3519</v>
      </c>
      <c r="K56" s="32">
        <v>1</v>
      </c>
      <c r="L56" s="32">
        <f>J56/J62</f>
        <v>6.5019770148922809E-2</v>
      </c>
      <c r="N56" s="201" t="s">
        <v>102</v>
      </c>
      <c r="O56" s="202"/>
      <c r="P56" s="31">
        <v>2894</v>
      </c>
      <c r="Q56" s="32">
        <f t="shared" si="14"/>
        <v>0.68174322732626624</v>
      </c>
      <c r="R56" s="32">
        <f>P56/P62</f>
        <v>7.3267677662725642E-2</v>
      </c>
      <c r="S56" s="31">
        <v>1351</v>
      </c>
      <c r="T56" s="39">
        <f>+S56/V56</f>
        <v>0.31825677267373381</v>
      </c>
      <c r="U56" s="32">
        <f>S56/S62</f>
        <v>9.238870272857827E-2</v>
      </c>
      <c r="V56" s="44">
        <f t="shared" si="15"/>
        <v>4245</v>
      </c>
      <c r="W56" s="32">
        <v>1</v>
      </c>
      <c r="X56" s="32">
        <f>V56/V62</f>
        <v>7.8433908576918815E-2</v>
      </c>
    </row>
    <row r="57" spans="2:24">
      <c r="B57" s="201" t="s">
        <v>40</v>
      </c>
      <c r="C57" s="202"/>
      <c r="D57" s="31">
        <v>931</v>
      </c>
      <c r="E57" s="32">
        <f t="shared" si="12"/>
        <v>0.42126696832579186</v>
      </c>
      <c r="F57" s="32">
        <f>D57/D62</f>
        <v>2.2777315652982334E-2</v>
      </c>
      <c r="G57" s="31">
        <v>1279</v>
      </c>
      <c r="H57" s="45">
        <f t="shared" ref="H57:H62" si="16">+G57/J57</f>
        <v>0.5787330316742082</v>
      </c>
      <c r="I57" s="32">
        <f>G57/G62</f>
        <v>9.6542874396135264E-2</v>
      </c>
      <c r="J57" s="44">
        <f t="shared" si="13"/>
        <v>2210</v>
      </c>
      <c r="K57" s="32">
        <v>1</v>
      </c>
      <c r="L57" s="32">
        <f>J57/J62</f>
        <v>4.0833672074202729E-2</v>
      </c>
      <c r="N57" s="201" t="s">
        <v>103</v>
      </c>
      <c r="O57" s="202"/>
      <c r="P57" s="31">
        <v>823</v>
      </c>
      <c r="Q57" s="32">
        <f t="shared" si="14"/>
        <v>0.54251812788398157</v>
      </c>
      <c r="R57" s="32">
        <f>P57/P62</f>
        <v>2.0835970530899518E-2</v>
      </c>
      <c r="S57" s="31">
        <v>694</v>
      </c>
      <c r="T57" s="39">
        <f t="shared" ref="T57:T62" si="17">+S57/V57</f>
        <v>0.45748187211601848</v>
      </c>
      <c r="U57" s="32">
        <f>S57/S62</f>
        <v>4.7459481638514669E-2</v>
      </c>
      <c r="V57" s="44">
        <f t="shared" si="15"/>
        <v>1517</v>
      </c>
      <c r="W57" s="32">
        <v>1</v>
      </c>
      <c r="X57" s="32">
        <f>V57/V62</f>
        <v>2.8029267211115629E-2</v>
      </c>
    </row>
    <row r="58" spans="2:24">
      <c r="B58" s="201" t="s">
        <v>41</v>
      </c>
      <c r="C58" s="202"/>
      <c r="D58" s="31">
        <v>443</v>
      </c>
      <c r="E58" s="32">
        <f t="shared" si="12"/>
        <v>0.31779053084648495</v>
      </c>
      <c r="F58" s="32">
        <f>D58/D62</f>
        <v>1.0838185643685473E-2</v>
      </c>
      <c r="G58" s="31">
        <v>951</v>
      </c>
      <c r="H58" s="45">
        <f t="shared" si="16"/>
        <v>0.6822094691535151</v>
      </c>
      <c r="I58" s="32">
        <f>G58/G62</f>
        <v>7.1784420289855072E-2</v>
      </c>
      <c r="J58" s="44">
        <f t="shared" si="13"/>
        <v>1394</v>
      </c>
      <c r="K58" s="32">
        <v>1</v>
      </c>
      <c r="L58" s="32">
        <f>J58/J62</f>
        <v>2.5756623923727875E-2</v>
      </c>
      <c r="N58" s="201" t="s">
        <v>104</v>
      </c>
      <c r="O58" s="202"/>
      <c r="P58" s="31">
        <v>1006</v>
      </c>
      <c r="Q58" s="32">
        <f t="shared" si="14"/>
        <v>0.50249750249750247</v>
      </c>
      <c r="R58" s="32">
        <f>P58/P62</f>
        <v>2.5468999215170006E-2</v>
      </c>
      <c r="S58" s="31">
        <v>996</v>
      </c>
      <c r="T58" s="39">
        <f t="shared" si="17"/>
        <v>0.49750249750249748</v>
      </c>
      <c r="U58" s="32">
        <f>S58/S62</f>
        <v>6.8111878547493676E-2</v>
      </c>
      <c r="V58" s="44">
        <f t="shared" si="15"/>
        <v>2002</v>
      </c>
      <c r="W58" s="32">
        <v>1</v>
      </c>
      <c r="X58" s="32">
        <f>V58/V62</f>
        <v>3.6990502937807174E-2</v>
      </c>
    </row>
    <row r="59" spans="2:24">
      <c r="B59" s="201" t="s">
        <v>42</v>
      </c>
      <c r="C59" s="202"/>
      <c r="D59" s="31">
        <v>313</v>
      </c>
      <c r="E59" s="32">
        <f t="shared" si="12"/>
        <v>0.25</v>
      </c>
      <c r="F59" s="32">
        <f>D59/D62</f>
        <v>7.657679698585898E-3</v>
      </c>
      <c r="G59" s="31">
        <v>939</v>
      </c>
      <c r="H59" s="45">
        <f t="shared" si="16"/>
        <v>0.75</v>
      </c>
      <c r="I59" s="32">
        <f>G59/G62</f>
        <v>7.0878623188405793E-2</v>
      </c>
      <c r="J59" s="44">
        <f t="shared" si="13"/>
        <v>1252</v>
      </c>
      <c r="K59" s="32">
        <v>1</v>
      </c>
      <c r="L59" s="32">
        <f>J59/J62</f>
        <v>2.3132921917150141E-2</v>
      </c>
      <c r="N59" s="201" t="s">
        <v>105</v>
      </c>
      <c r="O59" s="202"/>
      <c r="P59" s="31">
        <v>408</v>
      </c>
      <c r="Q59" s="32">
        <f t="shared" si="14"/>
        <v>0.49334945586457074</v>
      </c>
      <c r="R59" s="32">
        <f>P59/P62</f>
        <v>1.0329375427226006E-2</v>
      </c>
      <c r="S59" s="31">
        <v>419</v>
      </c>
      <c r="T59" s="45">
        <f t="shared" si="17"/>
        <v>0.50665054413542931</v>
      </c>
      <c r="U59" s="32">
        <f>S59/S62</f>
        <v>2.8653491075702659E-2</v>
      </c>
      <c r="V59" s="44">
        <f t="shared" si="15"/>
        <v>827</v>
      </c>
      <c r="W59" s="32">
        <v>1</v>
      </c>
      <c r="X59" s="32">
        <f>V59/V62</f>
        <v>1.5280292672111156E-2</v>
      </c>
    </row>
    <row r="60" spans="2:24">
      <c r="B60" s="201" t="s">
        <v>43</v>
      </c>
      <c r="C60" s="202"/>
      <c r="D60" s="31">
        <v>206</v>
      </c>
      <c r="E60" s="32">
        <f t="shared" si="12"/>
        <v>0.20215897939156036</v>
      </c>
      <c r="F60" s="32">
        <f>D60/D62</f>
        <v>5.039878651465479E-3</v>
      </c>
      <c r="G60" s="31">
        <v>813</v>
      </c>
      <c r="H60" s="45">
        <f t="shared" si="16"/>
        <v>0.79784102060843964</v>
      </c>
      <c r="I60" s="32">
        <f>G60/G62</f>
        <v>6.1367753623188408E-2</v>
      </c>
      <c r="J60" s="44">
        <f t="shared" si="13"/>
        <v>1019</v>
      </c>
      <c r="K60" s="32">
        <v>1</v>
      </c>
      <c r="L60" s="32">
        <f>J60/J62</f>
        <v>1.8827833413399359E-2</v>
      </c>
      <c r="N60" s="201" t="s">
        <v>106</v>
      </c>
      <c r="O60" s="202"/>
      <c r="P60" s="31">
        <v>486</v>
      </c>
      <c r="Q60" s="32">
        <f t="shared" si="14"/>
        <v>0.35140997830802601</v>
      </c>
      <c r="R60" s="32">
        <f>P60/P62</f>
        <v>1.2304108964783919E-2</v>
      </c>
      <c r="S60" s="31">
        <v>897</v>
      </c>
      <c r="T60" s="45">
        <f t="shared" si="17"/>
        <v>0.64859002169197399</v>
      </c>
      <c r="U60" s="32">
        <f>S60/S62</f>
        <v>6.1341721944881349E-2</v>
      </c>
      <c r="V60" s="44">
        <f t="shared" si="15"/>
        <v>1383</v>
      </c>
      <c r="W60" s="32">
        <v>1</v>
      </c>
      <c r="X60" s="32">
        <f>V60/V62</f>
        <v>2.5553379402091569E-2</v>
      </c>
    </row>
    <row r="61" spans="2:24">
      <c r="B61" s="201" t="s">
        <v>44</v>
      </c>
      <c r="C61" s="202"/>
      <c r="D61" s="31">
        <v>279</v>
      </c>
      <c r="E61" s="32">
        <f t="shared" si="12"/>
        <v>0.11576763485477179</v>
      </c>
      <c r="F61" s="32">
        <f>D61/D62</f>
        <v>6.8258550667906247E-3</v>
      </c>
      <c r="G61" s="31">
        <v>2131</v>
      </c>
      <c r="H61" s="45">
        <f t="shared" si="16"/>
        <v>0.88423236514522818</v>
      </c>
      <c r="I61" s="32">
        <f>G61/G62</f>
        <v>0.16085446859903382</v>
      </c>
      <c r="J61" s="44">
        <f t="shared" si="13"/>
        <v>2410</v>
      </c>
      <c r="K61" s="32">
        <v>1</v>
      </c>
      <c r="L61" s="32">
        <f>J61/J62</f>
        <v>4.4529027013044606E-2</v>
      </c>
      <c r="N61" s="201" t="s">
        <v>107</v>
      </c>
      <c r="O61" s="202"/>
      <c r="P61" s="31">
        <v>730</v>
      </c>
      <c r="Q61" s="32">
        <f t="shared" si="14"/>
        <v>0.12016460905349795</v>
      </c>
      <c r="R61" s="32">
        <f>P61/P62</f>
        <v>1.8481480543811237E-2</v>
      </c>
      <c r="S61" s="31">
        <v>5345</v>
      </c>
      <c r="T61" s="45">
        <f t="shared" si="17"/>
        <v>0.87983539094650209</v>
      </c>
      <c r="U61" s="32">
        <f>S61/S62</f>
        <v>0.36552007112083706</v>
      </c>
      <c r="V61" s="44">
        <f t="shared" si="15"/>
        <v>6075</v>
      </c>
      <c r="W61" s="32">
        <v>1</v>
      </c>
      <c r="X61" s="32">
        <f>V61/V62</f>
        <v>0.11224640626732198</v>
      </c>
    </row>
    <row r="62" spans="2:24">
      <c r="B62" s="218" t="s">
        <v>3</v>
      </c>
      <c r="C62" s="219"/>
      <c r="D62" s="35">
        <f>SUM(D54:D61)</f>
        <v>40874</v>
      </c>
      <c r="E62" s="40">
        <f>+D62/J62</f>
        <v>0.75521968885111412</v>
      </c>
      <c r="F62" s="40">
        <v>1</v>
      </c>
      <c r="G62" s="35">
        <f>SUM(G54:G61)</f>
        <v>13248</v>
      </c>
      <c r="H62" s="40">
        <f t="shared" si="16"/>
        <v>0.24478031114888585</v>
      </c>
      <c r="I62" s="40">
        <v>1</v>
      </c>
      <c r="J62" s="35">
        <f>SUM(J54:J61)</f>
        <v>54122</v>
      </c>
      <c r="K62" s="40">
        <v>1</v>
      </c>
      <c r="L62" s="40">
        <v>1</v>
      </c>
      <c r="N62" s="218" t="s">
        <v>3</v>
      </c>
      <c r="O62" s="219"/>
      <c r="P62" s="35">
        <f>SUM(P54:P61)</f>
        <v>39499</v>
      </c>
      <c r="Q62" s="40">
        <f>+P62/V62</f>
        <v>0.72981412364657627</v>
      </c>
      <c r="R62" s="40">
        <v>1</v>
      </c>
      <c r="S62" s="35">
        <f>SUM(S54:S61)</f>
        <v>14623</v>
      </c>
      <c r="T62" s="40">
        <f t="shared" si="17"/>
        <v>0.27018587635342373</v>
      </c>
      <c r="U62" s="40">
        <v>1</v>
      </c>
      <c r="V62" s="35">
        <f>SUM(V54:V61)</f>
        <v>54122</v>
      </c>
      <c r="W62" s="40">
        <v>1</v>
      </c>
      <c r="X62" s="40">
        <v>1</v>
      </c>
    </row>
    <row r="63" spans="2:24">
      <c r="B63" s="10"/>
      <c r="C63" s="10"/>
      <c r="D63" s="10"/>
      <c r="E63" s="10"/>
      <c r="F63" s="10"/>
      <c r="G63" s="10"/>
      <c r="H63" s="10"/>
      <c r="I63" s="10"/>
      <c r="J63" s="10"/>
      <c r="K63" s="10"/>
      <c r="L63" s="10"/>
    </row>
    <row r="64" spans="2:24"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/>
    </row>
    <row r="65" spans="2:24">
      <c r="B65" s="9" t="s">
        <v>46</v>
      </c>
      <c r="C65" s="9"/>
      <c r="D65" s="9"/>
      <c r="E65" s="9"/>
      <c r="F65" s="9"/>
      <c r="G65" s="9"/>
      <c r="H65" s="9"/>
      <c r="I65" s="9"/>
      <c r="J65" s="9"/>
      <c r="K65" s="9"/>
      <c r="L65" s="9"/>
      <c r="N65" s="9" t="s">
        <v>110</v>
      </c>
      <c r="O65" s="9"/>
      <c r="P65" s="9"/>
      <c r="Q65" s="9"/>
      <c r="R65" s="9"/>
      <c r="S65" s="9"/>
      <c r="T65" s="9"/>
      <c r="U65" s="9"/>
      <c r="V65" s="9"/>
      <c r="W65" s="9"/>
      <c r="X65" s="9"/>
    </row>
    <row r="66" spans="2:24">
      <c r="B66" s="9"/>
      <c r="C66" s="9"/>
      <c r="D66" s="216" t="s">
        <v>31</v>
      </c>
      <c r="E66" s="216"/>
      <c r="F66" s="216"/>
      <c r="G66" s="216"/>
      <c r="H66" s="216"/>
      <c r="I66" s="216"/>
      <c r="J66" s="216"/>
      <c r="K66" s="216"/>
      <c r="L66" s="216"/>
      <c r="N66" s="9"/>
      <c r="O66" s="9"/>
      <c r="P66" s="216" t="s">
        <v>31</v>
      </c>
      <c r="Q66" s="216"/>
      <c r="R66" s="216"/>
      <c r="S66" s="216"/>
      <c r="T66" s="216"/>
      <c r="U66" s="216"/>
      <c r="V66" s="216"/>
      <c r="W66" s="216"/>
      <c r="X66" s="216"/>
    </row>
    <row r="67" spans="2:24">
      <c r="B67" s="217" t="s">
        <v>33</v>
      </c>
      <c r="C67" s="217"/>
      <c r="D67" s="213" t="s">
        <v>34</v>
      </c>
      <c r="E67" s="214"/>
      <c r="F67" s="215"/>
      <c r="G67" s="213" t="s">
        <v>35</v>
      </c>
      <c r="H67" s="214"/>
      <c r="I67" s="215"/>
      <c r="J67" s="213" t="s">
        <v>3</v>
      </c>
      <c r="K67" s="214"/>
      <c r="L67" s="215"/>
      <c r="N67" s="217" t="s">
        <v>33</v>
      </c>
      <c r="O67" s="217"/>
      <c r="P67" s="213" t="s">
        <v>34</v>
      </c>
      <c r="Q67" s="214"/>
      <c r="R67" s="215"/>
      <c r="S67" s="213" t="s">
        <v>35</v>
      </c>
      <c r="T67" s="214"/>
      <c r="U67" s="215"/>
      <c r="V67" s="213" t="s">
        <v>3</v>
      </c>
      <c r="W67" s="214"/>
      <c r="X67" s="215"/>
    </row>
    <row r="68" spans="2:24">
      <c r="B68" s="217"/>
      <c r="C68" s="217"/>
      <c r="D68" s="42" t="s">
        <v>36</v>
      </c>
      <c r="E68" s="42" t="s">
        <v>21</v>
      </c>
      <c r="F68" s="42" t="s">
        <v>22</v>
      </c>
      <c r="G68" s="42" t="s">
        <v>36</v>
      </c>
      <c r="H68" s="42" t="s">
        <v>21</v>
      </c>
      <c r="I68" s="42" t="s">
        <v>22</v>
      </c>
      <c r="J68" s="42" t="s">
        <v>36</v>
      </c>
      <c r="K68" s="42" t="s">
        <v>21</v>
      </c>
      <c r="L68" s="42" t="s">
        <v>22</v>
      </c>
      <c r="N68" s="217"/>
      <c r="O68" s="217"/>
      <c r="P68" s="42" t="s">
        <v>36</v>
      </c>
      <c r="Q68" s="42" t="s">
        <v>21</v>
      </c>
      <c r="R68" s="42" t="s">
        <v>22</v>
      </c>
      <c r="S68" s="42" t="s">
        <v>36</v>
      </c>
      <c r="T68" s="42" t="s">
        <v>21</v>
      </c>
      <c r="U68" s="42" t="s">
        <v>22</v>
      </c>
      <c r="V68" s="42" t="s">
        <v>36</v>
      </c>
      <c r="W68" s="42" t="s">
        <v>21</v>
      </c>
      <c r="X68" s="42" t="s">
        <v>22</v>
      </c>
    </row>
    <row r="69" spans="2:24">
      <c r="B69" s="201" t="s">
        <v>37</v>
      </c>
      <c r="C69" s="202"/>
      <c r="D69" s="31">
        <v>29827</v>
      </c>
      <c r="E69" s="32">
        <f>+D69/J69</f>
        <v>0.90519255864768899</v>
      </c>
      <c r="F69" s="32">
        <f>D69/D77</f>
        <v>0.65433046683046681</v>
      </c>
      <c r="G69" s="31">
        <v>3124</v>
      </c>
      <c r="H69" s="43">
        <f>+G69/J69</f>
        <v>9.4807441352311006E-2</v>
      </c>
      <c r="I69" s="32">
        <f>G69/G77</f>
        <v>0.36589365190911222</v>
      </c>
      <c r="J69" s="44">
        <f>+D69+G69</f>
        <v>32951</v>
      </c>
      <c r="K69" s="32">
        <v>1</v>
      </c>
      <c r="L69" s="32">
        <f>J69/J77</f>
        <v>0.60882820294889328</v>
      </c>
      <c r="N69" s="201" t="s">
        <v>37</v>
      </c>
      <c r="O69" s="202"/>
      <c r="P69" s="31">
        <v>29827</v>
      </c>
      <c r="Q69" s="32">
        <f>+P69/V69</f>
        <v>0.90519255864768899</v>
      </c>
      <c r="R69" s="32">
        <f>P69/P77</f>
        <v>0.69695765959435463</v>
      </c>
      <c r="S69" s="31">
        <v>3124</v>
      </c>
      <c r="T69" s="43">
        <f>+S69/V69</f>
        <v>9.4807441352311006E-2</v>
      </c>
      <c r="U69" s="32">
        <f>S69/S77</f>
        <v>0.27582553416916827</v>
      </c>
      <c r="V69" s="44">
        <f>+P69+S69</f>
        <v>32951</v>
      </c>
      <c r="W69" s="32">
        <v>1</v>
      </c>
      <c r="X69" s="32">
        <f>V69/V77</f>
        <v>0.60882820294889328</v>
      </c>
    </row>
    <row r="70" spans="2:24">
      <c r="B70" s="201" t="s">
        <v>38</v>
      </c>
      <c r="C70" s="202"/>
      <c r="D70" s="31">
        <v>7416</v>
      </c>
      <c r="E70" s="32">
        <f t="shared" ref="E70:E76" si="18">+D70/J70</f>
        <v>0.85595567867036015</v>
      </c>
      <c r="F70" s="32">
        <f>D70/D77</f>
        <v>0.16268866268866269</v>
      </c>
      <c r="G70" s="31">
        <v>1248</v>
      </c>
      <c r="H70" s="39">
        <f>+G70/J70</f>
        <v>0.1440443213296399</v>
      </c>
      <c r="I70" s="32">
        <f>G70/G77</f>
        <v>0.14617006324666199</v>
      </c>
      <c r="J70" s="44">
        <f t="shared" ref="J70:J76" si="19">+D70+G70</f>
        <v>8664</v>
      </c>
      <c r="K70" s="32">
        <v>1</v>
      </c>
      <c r="L70" s="32">
        <f>J70/J77</f>
        <v>0.16008277595063006</v>
      </c>
      <c r="N70" s="201" t="s">
        <v>101</v>
      </c>
      <c r="O70" s="202"/>
      <c r="P70" s="31">
        <v>3808</v>
      </c>
      <c r="Q70" s="32">
        <f t="shared" ref="Q70:Q76" si="20">+P70/V70</f>
        <v>0.83307810107197555</v>
      </c>
      <c r="R70" s="32">
        <f>P70/P77</f>
        <v>8.898027853070381E-2</v>
      </c>
      <c r="S70" s="31">
        <v>763</v>
      </c>
      <c r="T70" s="39">
        <f>+S70/V70</f>
        <v>0.1669218989280245</v>
      </c>
      <c r="U70" s="32">
        <f>S70/S77</f>
        <v>6.7367119901112479E-2</v>
      </c>
      <c r="V70" s="44">
        <f t="shared" ref="V70:V76" si="21">+P70+S70</f>
        <v>4571</v>
      </c>
      <c r="W70" s="32">
        <v>1</v>
      </c>
      <c r="X70" s="32">
        <f>V70/V77</f>
        <v>8.4457337127231066E-2</v>
      </c>
    </row>
    <row r="71" spans="2:24">
      <c r="B71" s="201" t="s">
        <v>39</v>
      </c>
      <c r="C71" s="202"/>
      <c r="D71" s="31">
        <v>2595</v>
      </c>
      <c r="E71" s="32">
        <f t="shared" si="18"/>
        <v>0.76189078097475049</v>
      </c>
      <c r="F71" s="32">
        <f>D71/D77</f>
        <v>5.6927869427869426E-2</v>
      </c>
      <c r="G71" s="31">
        <v>811</v>
      </c>
      <c r="H71" s="39">
        <f>+G71/J71</f>
        <v>0.23810921902524956</v>
      </c>
      <c r="I71" s="32">
        <f>G71/G77</f>
        <v>9.4987116420707424E-2</v>
      </c>
      <c r="J71" s="44">
        <f t="shared" si="19"/>
        <v>3406</v>
      </c>
      <c r="K71" s="32">
        <v>1</v>
      </c>
      <c r="L71" s="32">
        <f>J71/J77</f>
        <v>6.2931894608477146E-2</v>
      </c>
      <c r="N71" s="201" t="s">
        <v>102</v>
      </c>
      <c r="O71" s="202"/>
      <c r="P71" s="31">
        <v>3265</v>
      </c>
      <c r="Q71" s="32">
        <f t="shared" si="20"/>
        <v>0.79770339604202301</v>
      </c>
      <c r="R71" s="32">
        <f>P71/P77</f>
        <v>7.6292176838956907E-2</v>
      </c>
      <c r="S71" s="31">
        <v>828</v>
      </c>
      <c r="T71" s="39">
        <f>+S71/V71</f>
        <v>0.20229660395797702</v>
      </c>
      <c r="U71" s="32">
        <f>S71/S77</f>
        <v>7.3106127494260986E-2</v>
      </c>
      <c r="V71" s="44">
        <f t="shared" si="21"/>
        <v>4093</v>
      </c>
      <c r="W71" s="32">
        <v>1</v>
      </c>
      <c r="X71" s="32">
        <f>V71/V77</f>
        <v>7.5625438823398991E-2</v>
      </c>
    </row>
    <row r="72" spans="2:24">
      <c r="B72" s="201" t="s">
        <v>40</v>
      </c>
      <c r="C72" s="202"/>
      <c r="D72" s="31">
        <v>1458</v>
      </c>
      <c r="E72" s="32">
        <f t="shared" si="18"/>
        <v>0.71226184660478753</v>
      </c>
      <c r="F72" s="32">
        <f>D72/D77</f>
        <v>3.1984906984906983E-2</v>
      </c>
      <c r="G72" s="31">
        <v>589</v>
      </c>
      <c r="H72" s="45">
        <f t="shared" ref="H72:H77" si="22">+G72/J72</f>
        <v>0.28773815339521253</v>
      </c>
      <c r="I72" s="32">
        <f>G72/G77</f>
        <v>6.898571093933005E-2</v>
      </c>
      <c r="J72" s="44">
        <f t="shared" si="19"/>
        <v>2047</v>
      </c>
      <c r="K72" s="32">
        <v>1</v>
      </c>
      <c r="L72" s="32">
        <f>J72/J77</f>
        <v>3.7821957799046596E-2</v>
      </c>
      <c r="N72" s="201" t="s">
        <v>103</v>
      </c>
      <c r="O72" s="202"/>
      <c r="P72" s="31">
        <v>983</v>
      </c>
      <c r="Q72" s="32">
        <f t="shared" si="20"/>
        <v>0.72599704579025115</v>
      </c>
      <c r="R72" s="32">
        <f>P72/P77</f>
        <v>2.2969436395924851E-2</v>
      </c>
      <c r="S72" s="31">
        <v>371</v>
      </c>
      <c r="T72" s="39">
        <f t="shared" ref="T72:T77" si="23">+S72/V72</f>
        <v>0.27400295420974891</v>
      </c>
      <c r="U72" s="32">
        <f>S72/S77</f>
        <v>3.2756489493201486E-2</v>
      </c>
      <c r="V72" s="44">
        <f t="shared" si="21"/>
        <v>1354</v>
      </c>
      <c r="W72" s="32">
        <v>1</v>
      </c>
      <c r="X72" s="32">
        <f>V72/V77</f>
        <v>2.5017552935959499E-2</v>
      </c>
    </row>
    <row r="73" spans="2:24">
      <c r="B73" s="201" t="s">
        <v>41</v>
      </c>
      <c r="C73" s="202"/>
      <c r="D73" s="31">
        <v>1004</v>
      </c>
      <c r="E73" s="32">
        <f t="shared" si="18"/>
        <v>0.66578249336870021</v>
      </c>
      <c r="F73" s="32">
        <f>D73/D77</f>
        <v>2.2025272025272026E-2</v>
      </c>
      <c r="G73" s="31">
        <v>504</v>
      </c>
      <c r="H73" s="45">
        <f t="shared" si="22"/>
        <v>0.33421750663129973</v>
      </c>
      <c r="I73" s="32">
        <f>G73/G77</f>
        <v>5.9030217849613494E-2</v>
      </c>
      <c r="J73" s="44">
        <f t="shared" si="19"/>
        <v>1508</v>
      </c>
      <c r="K73" s="32">
        <v>1</v>
      </c>
      <c r="L73" s="32">
        <f>J73/J77</f>
        <v>2.7862976238867743E-2</v>
      </c>
      <c r="N73" s="201" t="s">
        <v>104</v>
      </c>
      <c r="O73" s="202"/>
      <c r="P73" s="31">
        <v>1535</v>
      </c>
      <c r="Q73" s="32">
        <f t="shared" si="20"/>
        <v>0.74805068226120852</v>
      </c>
      <c r="R73" s="32">
        <f>P73/P77</f>
        <v>3.5867838115711752E-2</v>
      </c>
      <c r="S73" s="31">
        <v>517</v>
      </c>
      <c r="T73" s="39">
        <f t="shared" si="23"/>
        <v>0.25194931773879142</v>
      </c>
      <c r="U73" s="32">
        <f>S73/S77</f>
        <v>4.564718347165813E-2</v>
      </c>
      <c r="V73" s="44">
        <f t="shared" si="21"/>
        <v>2052</v>
      </c>
      <c r="W73" s="32">
        <v>1</v>
      </c>
      <c r="X73" s="32">
        <f>V73/V77</f>
        <v>3.7914341672517643E-2</v>
      </c>
    </row>
    <row r="74" spans="2:24">
      <c r="B74" s="201" t="s">
        <v>42</v>
      </c>
      <c r="C74" s="202"/>
      <c r="D74" s="31">
        <v>810</v>
      </c>
      <c r="E74" s="32">
        <f t="shared" si="18"/>
        <v>0.67612687813021699</v>
      </c>
      <c r="F74" s="32">
        <f>D74/D77</f>
        <v>1.776939276939277E-2</v>
      </c>
      <c r="G74" s="31">
        <v>388</v>
      </c>
      <c r="H74" s="45">
        <f t="shared" si="22"/>
        <v>0.32387312186978295</v>
      </c>
      <c r="I74" s="32">
        <f>G74/G77</f>
        <v>4.5443897868353247E-2</v>
      </c>
      <c r="J74" s="44">
        <f t="shared" si="19"/>
        <v>1198</v>
      </c>
      <c r="K74" s="32">
        <v>1</v>
      </c>
      <c r="L74" s="32">
        <f>J74/J77</f>
        <v>2.2135176083662837E-2</v>
      </c>
      <c r="N74" s="201" t="s">
        <v>105</v>
      </c>
      <c r="O74" s="202"/>
      <c r="P74" s="31">
        <v>545</v>
      </c>
      <c r="Q74" s="32">
        <f t="shared" si="20"/>
        <v>0.69515306122448983</v>
      </c>
      <c r="R74" s="32">
        <f>P74/P77</f>
        <v>1.2734835031311337E-2</v>
      </c>
      <c r="S74" s="31">
        <v>239</v>
      </c>
      <c r="T74" s="45">
        <f t="shared" si="23"/>
        <v>0.30484693877551022</v>
      </c>
      <c r="U74" s="32">
        <f>S74/S77</f>
        <v>2.1101889457884514E-2</v>
      </c>
      <c r="V74" s="44">
        <f t="shared" si="21"/>
        <v>784</v>
      </c>
      <c r="W74" s="32">
        <v>1</v>
      </c>
      <c r="X74" s="32">
        <f>V74/V77</f>
        <v>1.4485791360260153E-2</v>
      </c>
    </row>
    <row r="75" spans="2:24">
      <c r="B75" s="201" t="s">
        <v>43</v>
      </c>
      <c r="C75" s="202"/>
      <c r="D75" s="31">
        <v>725</v>
      </c>
      <c r="E75" s="32">
        <f t="shared" si="18"/>
        <v>0.67757009345794394</v>
      </c>
      <c r="F75" s="32">
        <f>D75/D77</f>
        <v>1.5904703404703405E-2</v>
      </c>
      <c r="G75" s="31">
        <v>345</v>
      </c>
      <c r="H75" s="45">
        <f t="shared" si="22"/>
        <v>0.32242990654205606</v>
      </c>
      <c r="I75" s="32">
        <f>G75/G77</f>
        <v>4.0407589599437806E-2</v>
      </c>
      <c r="J75" s="44">
        <f t="shared" si="19"/>
        <v>1070</v>
      </c>
      <c r="K75" s="32">
        <v>1</v>
      </c>
      <c r="L75" s="32">
        <f>J75/J77</f>
        <v>1.9770148922804036E-2</v>
      </c>
      <c r="N75" s="201" t="s">
        <v>106</v>
      </c>
      <c r="O75" s="202"/>
      <c r="P75" s="31">
        <v>881</v>
      </c>
      <c r="Q75" s="32">
        <f t="shared" si="20"/>
        <v>0.69754552652414881</v>
      </c>
      <c r="R75" s="32">
        <f>P75/P77</f>
        <v>2.0586036078138144E-2</v>
      </c>
      <c r="S75" s="31">
        <v>382</v>
      </c>
      <c r="T75" s="45">
        <f t="shared" si="23"/>
        <v>0.30245447347585114</v>
      </c>
      <c r="U75" s="32">
        <f>S75/S77</f>
        <v>3.3727706162811233E-2</v>
      </c>
      <c r="V75" s="44">
        <f t="shared" si="21"/>
        <v>1263</v>
      </c>
      <c r="W75" s="32">
        <v>1</v>
      </c>
      <c r="X75" s="32">
        <f>V75/V77</f>
        <v>2.3336166438786447E-2</v>
      </c>
    </row>
    <row r="76" spans="2:24">
      <c r="B76" s="201" t="s">
        <v>44</v>
      </c>
      <c r="C76" s="202"/>
      <c r="D76" s="31">
        <v>1749</v>
      </c>
      <c r="E76" s="32">
        <f t="shared" si="18"/>
        <v>0.53355704697986572</v>
      </c>
      <c r="F76" s="32">
        <f>D76/D77</f>
        <v>3.8368725868725868E-2</v>
      </c>
      <c r="G76" s="31">
        <v>1529</v>
      </c>
      <c r="H76" s="45">
        <f t="shared" si="22"/>
        <v>0.46644295302013422</v>
      </c>
      <c r="I76" s="32">
        <f>G76/G77</f>
        <v>0.17908175216678379</v>
      </c>
      <c r="J76" s="44">
        <f t="shared" si="19"/>
        <v>3278</v>
      </c>
      <c r="K76" s="32">
        <v>1</v>
      </c>
      <c r="L76" s="32">
        <f>J76/J77</f>
        <v>6.0566867447618342E-2</v>
      </c>
      <c r="N76" s="201" t="s">
        <v>107</v>
      </c>
      <c r="O76" s="202"/>
      <c r="P76" s="31">
        <v>1952</v>
      </c>
      <c r="Q76" s="32">
        <f t="shared" si="20"/>
        <v>0.27672242699177774</v>
      </c>
      <c r="R76" s="32">
        <f>P76/P77</f>
        <v>4.5611739414898586E-2</v>
      </c>
      <c r="S76" s="31">
        <v>5102</v>
      </c>
      <c r="T76" s="45">
        <f t="shared" si="23"/>
        <v>0.72327757300822226</v>
      </c>
      <c r="U76" s="32">
        <f>S76/S77</f>
        <v>0.4504679498499029</v>
      </c>
      <c r="V76" s="44">
        <f t="shared" si="21"/>
        <v>7054</v>
      </c>
      <c r="W76" s="32">
        <v>1</v>
      </c>
      <c r="X76" s="32">
        <f>V76/V77</f>
        <v>0.13033516869295295</v>
      </c>
    </row>
    <row r="77" spans="2:24">
      <c r="B77" s="218" t="s">
        <v>3</v>
      </c>
      <c r="C77" s="219"/>
      <c r="D77" s="35">
        <f>SUM(D69:D76)</f>
        <v>45584</v>
      </c>
      <c r="E77" s="40">
        <f>+D77/J77</f>
        <v>0.84224529766084033</v>
      </c>
      <c r="F77" s="40">
        <v>1</v>
      </c>
      <c r="G77" s="35">
        <f>SUM(G69:G76)</f>
        <v>8538</v>
      </c>
      <c r="H77" s="40">
        <f t="shared" si="22"/>
        <v>0.15775470233915967</v>
      </c>
      <c r="I77" s="40">
        <v>1</v>
      </c>
      <c r="J77" s="35">
        <f>SUM(J69:J76)</f>
        <v>54122</v>
      </c>
      <c r="K77" s="40">
        <v>1</v>
      </c>
      <c r="L77" s="40">
        <v>1</v>
      </c>
      <c r="N77" s="218" t="s">
        <v>3</v>
      </c>
      <c r="O77" s="219"/>
      <c r="P77" s="35">
        <f>SUM(P69:P76)</f>
        <v>42796</v>
      </c>
      <c r="Q77" s="40">
        <f>+P77/V77</f>
        <v>0.79073204981338463</v>
      </c>
      <c r="R77" s="40">
        <v>1</v>
      </c>
      <c r="S77" s="35">
        <f>SUM(S69:S76)</f>
        <v>11326</v>
      </c>
      <c r="T77" s="40">
        <f t="shared" si="23"/>
        <v>0.20926795018661543</v>
      </c>
      <c r="U77" s="40">
        <v>1</v>
      </c>
      <c r="V77" s="35">
        <f>SUM(V69:V76)</f>
        <v>54122</v>
      </c>
      <c r="W77" s="40">
        <v>1</v>
      </c>
      <c r="X77" s="40">
        <v>1</v>
      </c>
    </row>
    <row r="78" spans="2:24">
      <c r="B78" s="10"/>
      <c r="C78" s="10"/>
      <c r="D78" s="10"/>
      <c r="E78" s="10"/>
      <c r="F78" s="10"/>
      <c r="G78" s="10"/>
      <c r="H78" s="10"/>
      <c r="I78" s="10"/>
      <c r="J78" s="10"/>
      <c r="K78" s="10"/>
      <c r="L78" s="10"/>
    </row>
    <row r="79" spans="2:24">
      <c r="B79" s="10"/>
      <c r="C79" s="10"/>
      <c r="D79" s="10"/>
      <c r="E79" s="10"/>
      <c r="F79" s="10"/>
      <c r="G79" s="10"/>
      <c r="H79" s="10"/>
      <c r="I79" s="10"/>
      <c r="J79" s="10"/>
      <c r="K79" s="10"/>
      <c r="L79" s="10"/>
    </row>
    <row r="80" spans="2:24">
      <c r="B80" s="9" t="s">
        <v>47</v>
      </c>
      <c r="C80" s="9"/>
      <c r="D80" s="9"/>
      <c r="E80" s="9"/>
      <c r="F80" s="9"/>
      <c r="G80" s="9"/>
      <c r="H80" s="9"/>
      <c r="I80" s="9"/>
      <c r="J80" s="9"/>
      <c r="K80" s="9"/>
      <c r="L80" s="9"/>
      <c r="N80" s="9" t="s">
        <v>111</v>
      </c>
      <c r="O80" s="9"/>
      <c r="P80" s="9"/>
      <c r="Q80" s="9"/>
      <c r="R80" s="9"/>
      <c r="S80" s="9"/>
      <c r="T80" s="9"/>
      <c r="U80" s="9"/>
      <c r="V80" s="9"/>
      <c r="W80" s="9"/>
      <c r="X80" s="9"/>
    </row>
    <row r="81" spans="2:24">
      <c r="B81" s="9"/>
      <c r="C81" s="9"/>
      <c r="D81" s="216" t="s">
        <v>31</v>
      </c>
      <c r="E81" s="216"/>
      <c r="F81" s="216"/>
      <c r="G81" s="216"/>
      <c r="H81" s="216"/>
      <c r="I81" s="216"/>
      <c r="J81" s="216"/>
      <c r="K81" s="216"/>
      <c r="L81" s="216"/>
      <c r="N81" s="9"/>
      <c r="O81" s="9"/>
      <c r="P81" s="216" t="s">
        <v>31</v>
      </c>
      <c r="Q81" s="216"/>
      <c r="R81" s="216"/>
      <c r="S81" s="216"/>
      <c r="T81" s="216"/>
      <c r="U81" s="216"/>
      <c r="V81" s="216"/>
      <c r="W81" s="216"/>
      <c r="X81" s="216"/>
    </row>
    <row r="82" spans="2:24">
      <c r="B82" s="217" t="s">
        <v>33</v>
      </c>
      <c r="C82" s="217"/>
      <c r="D82" s="213" t="s">
        <v>34</v>
      </c>
      <c r="E82" s="214"/>
      <c r="F82" s="215"/>
      <c r="G82" s="213" t="s">
        <v>35</v>
      </c>
      <c r="H82" s="214"/>
      <c r="I82" s="215"/>
      <c r="J82" s="213" t="s">
        <v>3</v>
      </c>
      <c r="K82" s="214"/>
      <c r="L82" s="215"/>
      <c r="N82" s="217" t="s">
        <v>33</v>
      </c>
      <c r="O82" s="217"/>
      <c r="P82" s="213" t="s">
        <v>34</v>
      </c>
      <c r="Q82" s="214"/>
      <c r="R82" s="215"/>
      <c r="S82" s="213" t="s">
        <v>35</v>
      </c>
      <c r="T82" s="214"/>
      <c r="U82" s="215"/>
      <c r="V82" s="213" t="s">
        <v>3</v>
      </c>
      <c r="W82" s="214"/>
      <c r="X82" s="215"/>
    </row>
    <row r="83" spans="2:24">
      <c r="B83" s="217"/>
      <c r="C83" s="217"/>
      <c r="D83" s="42" t="s">
        <v>36</v>
      </c>
      <c r="E83" s="42" t="s">
        <v>21</v>
      </c>
      <c r="F83" s="42" t="s">
        <v>22</v>
      </c>
      <c r="G83" s="42" t="s">
        <v>36</v>
      </c>
      <c r="H83" s="42" t="s">
        <v>21</v>
      </c>
      <c r="I83" s="42" t="s">
        <v>22</v>
      </c>
      <c r="J83" s="42" t="s">
        <v>36</v>
      </c>
      <c r="K83" s="42" t="s">
        <v>21</v>
      </c>
      <c r="L83" s="42" t="s">
        <v>22</v>
      </c>
      <c r="N83" s="217"/>
      <c r="O83" s="217"/>
      <c r="P83" s="42" t="s">
        <v>36</v>
      </c>
      <c r="Q83" s="42" t="s">
        <v>21</v>
      </c>
      <c r="R83" s="42" t="s">
        <v>22</v>
      </c>
      <c r="S83" s="42" t="s">
        <v>36</v>
      </c>
      <c r="T83" s="42" t="s">
        <v>21</v>
      </c>
      <c r="U83" s="42" t="s">
        <v>22</v>
      </c>
      <c r="V83" s="42" t="s">
        <v>36</v>
      </c>
      <c r="W83" s="42" t="s">
        <v>21</v>
      </c>
      <c r="X83" s="42" t="s">
        <v>22</v>
      </c>
    </row>
    <row r="84" spans="2:24">
      <c r="B84" s="201" t="s">
        <v>37</v>
      </c>
      <c r="C84" s="202"/>
      <c r="D84" s="31">
        <v>30383</v>
      </c>
      <c r="E84" s="32">
        <f>+D84/J84</f>
        <v>0.88587923141965774</v>
      </c>
      <c r="F84" s="32">
        <f>D84/D92</f>
        <v>0.74003799688230709</v>
      </c>
      <c r="G84" s="31">
        <v>3914</v>
      </c>
      <c r="H84" s="43">
        <f>+G84/J84</f>
        <v>0.1141207685803423</v>
      </c>
      <c r="I84" s="32">
        <f>G84/G92</f>
        <v>0.29955609980101028</v>
      </c>
      <c r="J84" s="44">
        <f>+D84+G84</f>
        <v>34297</v>
      </c>
      <c r="K84" s="32">
        <v>1</v>
      </c>
      <c r="L84" s="32">
        <f>J84/J92</f>
        <v>0.63369794168729909</v>
      </c>
      <c r="N84" s="201" t="s">
        <v>37</v>
      </c>
      <c r="O84" s="202"/>
      <c r="P84" s="31">
        <v>30383</v>
      </c>
      <c r="Q84" s="32">
        <f>+P84/V84</f>
        <v>0.88587923141965774</v>
      </c>
      <c r="R84" s="32">
        <f>P84/P92</f>
        <v>0.76419840032194775</v>
      </c>
      <c r="S84" s="31">
        <v>3914</v>
      </c>
      <c r="T84" s="43">
        <f>+S84/V84</f>
        <v>0.1141207685803423</v>
      </c>
      <c r="U84" s="32">
        <f>S84/S92</f>
        <v>0.2724867724867725</v>
      </c>
      <c r="V84" s="44">
        <f>+P84+S84</f>
        <v>34297</v>
      </c>
      <c r="W84" s="32">
        <v>1</v>
      </c>
      <c r="X84" s="32">
        <f>V84/V92</f>
        <v>0.63369794168729909</v>
      </c>
    </row>
    <row r="85" spans="2:24">
      <c r="B85" s="201" t="s">
        <v>38</v>
      </c>
      <c r="C85" s="202"/>
      <c r="D85" s="31">
        <v>6741</v>
      </c>
      <c r="E85" s="32">
        <f t="shared" ref="E85:E91" si="24">+D85/J85</f>
        <v>0.78411073630336159</v>
      </c>
      <c r="F85" s="32">
        <f>D85/D92</f>
        <v>0.16419037412314888</v>
      </c>
      <c r="G85" s="31">
        <v>1856</v>
      </c>
      <c r="H85" s="39">
        <f>+G85/J85</f>
        <v>0.21588926369663836</v>
      </c>
      <c r="I85" s="32">
        <f>G85/G92</f>
        <v>0.14204806367671821</v>
      </c>
      <c r="J85" s="44">
        <f t="shared" ref="J85:J91" si="25">+D85+G85</f>
        <v>8597</v>
      </c>
      <c r="K85" s="32">
        <v>1</v>
      </c>
      <c r="L85" s="32">
        <f>J85/J92</f>
        <v>0.15884483204611802</v>
      </c>
      <c r="N85" s="201" t="s">
        <v>101</v>
      </c>
      <c r="O85" s="202"/>
      <c r="P85" s="31">
        <v>3582</v>
      </c>
      <c r="Q85" s="32">
        <f t="shared" ref="Q85:Q91" si="26">+P85/V85</f>
        <v>0.74130794701986757</v>
      </c>
      <c r="R85" s="32">
        <f>P85/P92</f>
        <v>9.0095075204990188E-2</v>
      </c>
      <c r="S85" s="31">
        <v>1250</v>
      </c>
      <c r="T85" s="39">
        <f>+S85/V85</f>
        <v>0.25869205298013243</v>
      </c>
      <c r="U85" s="32">
        <f>S85/S92</f>
        <v>8.7023113338902808E-2</v>
      </c>
      <c r="V85" s="44">
        <f t="shared" ref="V85:V91" si="27">+P85+S85</f>
        <v>4832</v>
      </c>
      <c r="W85" s="32">
        <v>1</v>
      </c>
      <c r="X85" s="32">
        <f>V85/V92</f>
        <v>8.9279775322419722E-2</v>
      </c>
    </row>
    <row r="86" spans="2:24">
      <c r="B86" s="201" t="s">
        <v>39</v>
      </c>
      <c r="C86" s="202"/>
      <c r="D86" s="31">
        <v>1777</v>
      </c>
      <c r="E86" s="32">
        <f t="shared" si="24"/>
        <v>0.56039104383475247</v>
      </c>
      <c r="F86" s="32">
        <f>D86/D92</f>
        <v>4.3282346063912708E-2</v>
      </c>
      <c r="G86" s="31">
        <v>1394</v>
      </c>
      <c r="H86" s="39">
        <f>+G86/J86</f>
        <v>0.43960895616524753</v>
      </c>
      <c r="I86" s="32">
        <f>G86/G92</f>
        <v>0.10668911679167305</v>
      </c>
      <c r="J86" s="44">
        <f t="shared" si="25"/>
        <v>3171</v>
      </c>
      <c r="K86" s="32">
        <v>1</v>
      </c>
      <c r="L86" s="32">
        <f>J86/J92</f>
        <v>5.858985255533794E-2</v>
      </c>
      <c r="N86" s="201" t="s">
        <v>102</v>
      </c>
      <c r="O86" s="202"/>
      <c r="P86" s="31">
        <v>2522</v>
      </c>
      <c r="Q86" s="32">
        <f t="shared" si="26"/>
        <v>0.66985391766268265</v>
      </c>
      <c r="R86" s="32">
        <f>P86/P92</f>
        <v>6.3433774334725093E-2</v>
      </c>
      <c r="S86" s="31">
        <v>1243</v>
      </c>
      <c r="T86" s="39">
        <f>+S86/V86</f>
        <v>0.3301460823373174</v>
      </c>
      <c r="U86" s="32">
        <f>S86/S92</f>
        <v>8.6535783904204952E-2</v>
      </c>
      <c r="V86" s="44">
        <f t="shared" si="27"/>
        <v>3765</v>
      </c>
      <c r="W86" s="32">
        <v>1</v>
      </c>
      <c r="X86" s="32">
        <f>V86/V92</f>
        <v>6.956505672369831E-2</v>
      </c>
    </row>
    <row r="87" spans="2:24">
      <c r="B87" s="201" t="s">
        <v>40</v>
      </c>
      <c r="C87" s="202"/>
      <c r="D87" s="31">
        <v>795</v>
      </c>
      <c r="E87" s="32">
        <f t="shared" si="24"/>
        <v>0.42085759661196398</v>
      </c>
      <c r="F87" s="32">
        <f>D87/D92</f>
        <v>1.9363795791114576E-2</v>
      </c>
      <c r="G87" s="31">
        <v>1094</v>
      </c>
      <c r="H87" s="45">
        <f t="shared" ref="H87:H92" si="28">+G87/J87</f>
        <v>0.57914240338803602</v>
      </c>
      <c r="I87" s="32">
        <f>G87/G92</f>
        <v>8.3728761671513857E-2</v>
      </c>
      <c r="J87" s="44">
        <f t="shared" si="25"/>
        <v>1889</v>
      </c>
      <c r="K87" s="32">
        <v>1</v>
      </c>
      <c r="L87" s="32">
        <f>J87/J92</f>
        <v>3.4902627397361517E-2</v>
      </c>
      <c r="N87" s="201" t="s">
        <v>103</v>
      </c>
      <c r="O87" s="202"/>
      <c r="P87" s="31">
        <v>731</v>
      </c>
      <c r="Q87" s="32">
        <f t="shared" si="26"/>
        <v>0.56230769230769229</v>
      </c>
      <c r="R87" s="32">
        <f>P87/P92</f>
        <v>1.8386236732229992E-2</v>
      </c>
      <c r="S87" s="31">
        <v>569</v>
      </c>
      <c r="T87" s="39">
        <f t="shared" ref="T87:T92" si="29">+S87/V87</f>
        <v>0.43769230769230771</v>
      </c>
      <c r="U87" s="32">
        <f>S87/S92</f>
        <v>3.9612921191868558E-2</v>
      </c>
      <c r="V87" s="44">
        <f t="shared" si="27"/>
        <v>1300</v>
      </c>
      <c r="W87" s="32">
        <v>1</v>
      </c>
      <c r="X87" s="32">
        <f>V87/V92</f>
        <v>2.4019807102472191E-2</v>
      </c>
    </row>
    <row r="88" spans="2:24">
      <c r="B88" s="201" t="s">
        <v>41</v>
      </c>
      <c r="C88" s="202"/>
      <c r="D88" s="31">
        <v>383</v>
      </c>
      <c r="E88" s="32">
        <f t="shared" si="24"/>
        <v>0.2879699248120301</v>
      </c>
      <c r="F88" s="32">
        <f>D88/D92</f>
        <v>9.3287217459080279E-3</v>
      </c>
      <c r="G88" s="31">
        <v>947</v>
      </c>
      <c r="H88" s="45">
        <f t="shared" si="28"/>
        <v>0.7120300751879699</v>
      </c>
      <c r="I88" s="32">
        <f>G88/G92</f>
        <v>7.2478187662635848E-2</v>
      </c>
      <c r="J88" s="44">
        <f t="shared" si="25"/>
        <v>1330</v>
      </c>
      <c r="K88" s="32">
        <v>1</v>
      </c>
      <c r="L88" s="32">
        <f>J88/J92</f>
        <v>2.4574110343298473E-2</v>
      </c>
      <c r="N88" s="201" t="s">
        <v>104</v>
      </c>
      <c r="O88" s="202"/>
      <c r="P88" s="31">
        <v>938</v>
      </c>
      <c r="Q88" s="32">
        <f t="shared" si="26"/>
        <v>0.501336183858899</v>
      </c>
      <c r="R88" s="32">
        <f>P88/P92</f>
        <v>2.3592736053121385E-2</v>
      </c>
      <c r="S88" s="31">
        <v>933</v>
      </c>
      <c r="T88" s="39">
        <f t="shared" si="29"/>
        <v>0.498663816141101</v>
      </c>
      <c r="U88" s="32">
        <f>S88/S92</f>
        <v>6.4954051796157056E-2</v>
      </c>
      <c r="V88" s="44">
        <f t="shared" si="27"/>
        <v>1871</v>
      </c>
      <c r="W88" s="32">
        <v>1</v>
      </c>
      <c r="X88" s="32">
        <f>V88/V92</f>
        <v>3.4570045452865746E-2</v>
      </c>
    </row>
    <row r="89" spans="2:24">
      <c r="B89" s="201" t="s">
        <v>42</v>
      </c>
      <c r="C89" s="202"/>
      <c r="D89" s="31">
        <v>345</v>
      </c>
      <c r="E89" s="32">
        <f t="shared" si="24"/>
        <v>0.26911076443057724</v>
      </c>
      <c r="F89" s="32">
        <f>D89/D92</f>
        <v>8.4031566640685885E-3</v>
      </c>
      <c r="G89" s="31">
        <v>937</v>
      </c>
      <c r="H89" s="45">
        <f t="shared" si="28"/>
        <v>0.73088923556942276</v>
      </c>
      <c r="I89" s="32">
        <f>G89/G92</f>
        <v>7.1712842491963871E-2</v>
      </c>
      <c r="J89" s="44">
        <f t="shared" si="25"/>
        <v>1282</v>
      </c>
      <c r="K89" s="32">
        <v>1</v>
      </c>
      <c r="L89" s="32">
        <f>J89/J92</f>
        <v>2.3687225157976423E-2</v>
      </c>
      <c r="N89" s="201" t="s">
        <v>105</v>
      </c>
      <c r="O89" s="202"/>
      <c r="P89" s="31">
        <v>353</v>
      </c>
      <c r="Q89" s="32">
        <f t="shared" si="26"/>
        <v>0.4855570839064649</v>
      </c>
      <c r="R89" s="32">
        <f>P89/P92</f>
        <v>8.8787162332109263E-3</v>
      </c>
      <c r="S89" s="31">
        <v>374</v>
      </c>
      <c r="T89" s="45">
        <f t="shared" si="29"/>
        <v>0.5144429160935351</v>
      </c>
      <c r="U89" s="32">
        <f>S89/S92</f>
        <v>2.603731551099972E-2</v>
      </c>
      <c r="V89" s="44">
        <f t="shared" si="27"/>
        <v>727</v>
      </c>
      <c r="W89" s="32">
        <v>1</v>
      </c>
      <c r="X89" s="32">
        <f>V89/V92</f>
        <v>1.3432615202690219E-2</v>
      </c>
    </row>
    <row r="90" spans="2:24">
      <c r="B90" s="201" t="s">
        <v>43</v>
      </c>
      <c r="C90" s="202"/>
      <c r="D90" s="31">
        <v>220</v>
      </c>
      <c r="E90" s="32">
        <f t="shared" si="24"/>
        <v>0.22517911975435004</v>
      </c>
      <c r="F90" s="32">
        <f>D90/D92</f>
        <v>5.3585346843335931E-3</v>
      </c>
      <c r="G90" s="31">
        <v>757</v>
      </c>
      <c r="H90" s="45">
        <f t="shared" si="28"/>
        <v>0.77482088024564999</v>
      </c>
      <c r="I90" s="32">
        <f>G90/G92</f>
        <v>5.7936629419868359E-2</v>
      </c>
      <c r="J90" s="44">
        <f t="shared" si="25"/>
        <v>977</v>
      </c>
      <c r="K90" s="32">
        <v>1</v>
      </c>
      <c r="L90" s="32">
        <f>J90/J92</f>
        <v>1.8051808876242564E-2</v>
      </c>
      <c r="N90" s="201" t="s">
        <v>106</v>
      </c>
      <c r="O90" s="202"/>
      <c r="P90" s="31">
        <v>394</v>
      </c>
      <c r="Q90" s="32">
        <f t="shared" si="26"/>
        <v>0.33907056798623064</v>
      </c>
      <c r="R90" s="32">
        <f>P90/P92</f>
        <v>9.909955229136274E-3</v>
      </c>
      <c r="S90" s="31">
        <v>768</v>
      </c>
      <c r="T90" s="45">
        <f t="shared" si="29"/>
        <v>0.66092943201376941</v>
      </c>
      <c r="U90" s="32">
        <f>S90/S92</f>
        <v>5.3467000835421885E-2</v>
      </c>
      <c r="V90" s="44">
        <f t="shared" si="27"/>
        <v>1162</v>
      </c>
      <c r="W90" s="32">
        <v>1</v>
      </c>
      <c r="X90" s="32">
        <f>V90/V92</f>
        <v>2.1470012194671297E-2</v>
      </c>
    </row>
    <row r="91" spans="2:24">
      <c r="B91" s="201" t="s">
        <v>44</v>
      </c>
      <c r="C91" s="202"/>
      <c r="D91" s="31">
        <v>412</v>
      </c>
      <c r="E91" s="32">
        <f t="shared" si="24"/>
        <v>0.15975184179914695</v>
      </c>
      <c r="F91" s="32">
        <f>D91/D92</f>
        <v>1.0035074045206547E-2</v>
      </c>
      <c r="G91" s="31">
        <v>2167</v>
      </c>
      <c r="H91" s="45">
        <f t="shared" si="28"/>
        <v>0.84024815820085308</v>
      </c>
      <c r="I91" s="32">
        <f>G91/G92</f>
        <v>0.16585029848461655</v>
      </c>
      <c r="J91" s="44">
        <f t="shared" si="25"/>
        <v>2579</v>
      </c>
      <c r="K91" s="32">
        <v>1</v>
      </c>
      <c r="L91" s="32">
        <f>J91/J92</f>
        <v>4.7651601936365987E-2</v>
      </c>
      <c r="N91" s="201" t="s">
        <v>107</v>
      </c>
      <c r="O91" s="202"/>
      <c r="P91" s="31">
        <v>855</v>
      </c>
      <c r="Q91" s="32">
        <f t="shared" si="26"/>
        <v>0.13861867704280156</v>
      </c>
      <c r="R91" s="32">
        <f>P91/P92</f>
        <v>2.1505105890638362E-2</v>
      </c>
      <c r="S91" s="31">
        <v>5313</v>
      </c>
      <c r="T91" s="45">
        <f t="shared" si="29"/>
        <v>0.86138132295719849</v>
      </c>
      <c r="U91" s="32">
        <f>S91/S92</f>
        <v>0.36988304093567254</v>
      </c>
      <c r="V91" s="44">
        <f t="shared" si="27"/>
        <v>6168</v>
      </c>
      <c r="W91" s="32">
        <v>1</v>
      </c>
      <c r="X91" s="32">
        <f>V91/V92</f>
        <v>0.11396474631388345</v>
      </c>
    </row>
    <row r="92" spans="2:24">
      <c r="B92" s="218" t="s">
        <v>3</v>
      </c>
      <c r="C92" s="219"/>
      <c r="D92" s="35">
        <f>SUM(D84:D91)</f>
        <v>41056</v>
      </c>
      <c r="E92" s="40">
        <f>+D92/J92</f>
        <v>0.7585824618454603</v>
      </c>
      <c r="F92" s="40">
        <v>1</v>
      </c>
      <c r="G92" s="35">
        <f>SUM(G84:G91)</f>
        <v>13066</v>
      </c>
      <c r="H92" s="40">
        <f t="shared" si="28"/>
        <v>0.24141753815453976</v>
      </c>
      <c r="I92" s="40">
        <v>1</v>
      </c>
      <c r="J92" s="35">
        <f>SUM(J84:J91)</f>
        <v>54122</v>
      </c>
      <c r="K92" s="40">
        <v>1</v>
      </c>
      <c r="L92" s="40">
        <v>1</v>
      </c>
      <c r="N92" s="218" t="s">
        <v>3</v>
      </c>
      <c r="O92" s="219"/>
      <c r="P92" s="35">
        <f>SUM(P84:P91)</f>
        <v>39758</v>
      </c>
      <c r="Q92" s="40">
        <f>+P92/V92</f>
        <v>0.73459960829237647</v>
      </c>
      <c r="R92" s="40">
        <v>1</v>
      </c>
      <c r="S92" s="35">
        <f>SUM(S84:S91)</f>
        <v>14364</v>
      </c>
      <c r="T92" s="40">
        <f t="shared" si="29"/>
        <v>0.26540039170762353</v>
      </c>
      <c r="U92" s="40">
        <v>1</v>
      </c>
      <c r="V92" s="35">
        <f>SUM(V84:V91)</f>
        <v>54122</v>
      </c>
      <c r="W92" s="40">
        <v>1</v>
      </c>
      <c r="X92" s="40">
        <v>1</v>
      </c>
    </row>
    <row r="93" spans="2:24">
      <c r="B93" s="10"/>
      <c r="C93" s="10"/>
      <c r="D93" s="10"/>
      <c r="E93" s="10"/>
      <c r="F93" s="10"/>
      <c r="G93" s="10"/>
      <c r="H93" s="10"/>
      <c r="I93" s="10"/>
      <c r="J93" s="10"/>
      <c r="K93" s="10"/>
      <c r="L93" s="10"/>
    </row>
    <row r="94" spans="2:24">
      <c r="B94" s="10"/>
      <c r="C94" s="10"/>
      <c r="D94" s="10"/>
      <c r="E94" s="10"/>
      <c r="F94" s="10"/>
      <c r="G94" s="10"/>
      <c r="H94" s="10"/>
      <c r="I94" s="10"/>
      <c r="J94" s="10"/>
      <c r="K94" s="10"/>
      <c r="L94" s="10"/>
    </row>
    <row r="95" spans="2:24">
      <c r="B95" s="9" t="s">
        <v>48</v>
      </c>
      <c r="C95" s="9"/>
      <c r="D95" s="9"/>
      <c r="E95" s="9"/>
      <c r="F95" s="9"/>
      <c r="G95" s="9"/>
      <c r="H95" s="9"/>
      <c r="I95" s="9"/>
      <c r="J95" s="9"/>
      <c r="K95" s="9"/>
      <c r="L95" s="9"/>
      <c r="N95" s="9" t="s">
        <v>112</v>
      </c>
      <c r="O95" s="9"/>
      <c r="P95" s="9"/>
      <c r="Q95" s="9"/>
      <c r="R95" s="9"/>
      <c r="S95" s="9"/>
      <c r="T95" s="9"/>
      <c r="U95" s="9"/>
      <c r="V95" s="9"/>
      <c r="W95" s="9"/>
      <c r="X95" s="9"/>
    </row>
    <row r="96" spans="2:24">
      <c r="B96" s="9"/>
      <c r="C96" s="9"/>
      <c r="D96" s="216" t="s">
        <v>31</v>
      </c>
      <c r="E96" s="216"/>
      <c r="F96" s="216"/>
      <c r="G96" s="216"/>
      <c r="H96" s="216"/>
      <c r="I96" s="216"/>
      <c r="J96" s="216"/>
      <c r="K96" s="216"/>
      <c r="L96" s="216"/>
      <c r="N96" s="9"/>
      <c r="O96" s="9"/>
      <c r="P96" s="216" t="s">
        <v>31</v>
      </c>
      <c r="Q96" s="216"/>
      <c r="R96" s="216"/>
      <c r="S96" s="216"/>
      <c r="T96" s="216"/>
      <c r="U96" s="216"/>
      <c r="V96" s="216"/>
      <c r="W96" s="216"/>
      <c r="X96" s="216"/>
    </row>
    <row r="97" spans="2:24">
      <c r="B97" s="217" t="s">
        <v>33</v>
      </c>
      <c r="C97" s="217"/>
      <c r="D97" s="213" t="s">
        <v>34</v>
      </c>
      <c r="E97" s="214"/>
      <c r="F97" s="215"/>
      <c r="G97" s="213" t="s">
        <v>35</v>
      </c>
      <c r="H97" s="214"/>
      <c r="I97" s="215"/>
      <c r="J97" s="213" t="s">
        <v>3</v>
      </c>
      <c r="K97" s="214"/>
      <c r="L97" s="215"/>
      <c r="N97" s="217" t="s">
        <v>33</v>
      </c>
      <c r="O97" s="217"/>
      <c r="P97" s="213" t="s">
        <v>34</v>
      </c>
      <c r="Q97" s="214"/>
      <c r="R97" s="215"/>
      <c r="S97" s="213" t="s">
        <v>35</v>
      </c>
      <c r="T97" s="214"/>
      <c r="U97" s="215"/>
      <c r="V97" s="213" t="s">
        <v>3</v>
      </c>
      <c r="W97" s="214"/>
      <c r="X97" s="215"/>
    </row>
    <row r="98" spans="2:24">
      <c r="B98" s="217"/>
      <c r="C98" s="217"/>
      <c r="D98" s="42" t="s">
        <v>36</v>
      </c>
      <c r="E98" s="42" t="s">
        <v>21</v>
      </c>
      <c r="F98" s="42" t="s">
        <v>22</v>
      </c>
      <c r="G98" s="42" t="s">
        <v>36</v>
      </c>
      <c r="H98" s="42" t="s">
        <v>21</v>
      </c>
      <c r="I98" s="42" t="s">
        <v>22</v>
      </c>
      <c r="J98" s="42" t="s">
        <v>36</v>
      </c>
      <c r="K98" s="42" t="s">
        <v>21</v>
      </c>
      <c r="L98" s="42" t="s">
        <v>22</v>
      </c>
      <c r="N98" s="217"/>
      <c r="O98" s="217"/>
      <c r="P98" s="42" t="s">
        <v>36</v>
      </c>
      <c r="Q98" s="42" t="s">
        <v>21</v>
      </c>
      <c r="R98" s="42" t="s">
        <v>22</v>
      </c>
      <c r="S98" s="42" t="s">
        <v>36</v>
      </c>
      <c r="T98" s="42" t="s">
        <v>21</v>
      </c>
      <c r="U98" s="42" t="s">
        <v>22</v>
      </c>
      <c r="V98" s="42" t="s">
        <v>36</v>
      </c>
      <c r="W98" s="42" t="s">
        <v>21</v>
      </c>
      <c r="X98" s="42" t="s">
        <v>22</v>
      </c>
    </row>
    <row r="99" spans="2:24">
      <c r="B99" s="201" t="s">
        <v>37</v>
      </c>
      <c r="C99" s="202"/>
      <c r="D99" s="31">
        <v>30173</v>
      </c>
      <c r="E99" s="32">
        <f>+D99/J99</f>
        <v>0.89147905217750989</v>
      </c>
      <c r="F99" s="32">
        <f>D99/D107</f>
        <v>0.74383689971403211</v>
      </c>
      <c r="G99" s="31">
        <v>3673</v>
      </c>
      <c r="H99" s="43">
        <f>+G99/J99</f>
        <v>0.1085209478224901</v>
      </c>
      <c r="I99" s="32">
        <f>G99/G107</f>
        <v>0.27091016374096477</v>
      </c>
      <c r="J99" s="44">
        <f>+D99+G99</f>
        <v>33846</v>
      </c>
      <c r="K99" s="32">
        <v>1</v>
      </c>
      <c r="L99" s="32">
        <f>J99/J107</f>
        <v>0.62536491630021063</v>
      </c>
      <c r="N99" s="201" t="s">
        <v>37</v>
      </c>
      <c r="O99" s="202"/>
      <c r="P99" s="31">
        <v>30173</v>
      </c>
      <c r="Q99" s="32">
        <f>+P99/V99</f>
        <v>0.89147905217750989</v>
      </c>
      <c r="R99" s="32">
        <f>P99/P107</f>
        <v>0.76635680178807275</v>
      </c>
      <c r="S99" s="31">
        <v>3673</v>
      </c>
      <c r="T99" s="43">
        <f>+S99/V99</f>
        <v>0.1085209478224901</v>
      </c>
      <c r="U99" s="32">
        <f>S99/S107</f>
        <v>0.24901694915254238</v>
      </c>
      <c r="V99" s="44">
        <f>+P99+S99</f>
        <v>33846</v>
      </c>
      <c r="W99" s="32">
        <v>1</v>
      </c>
      <c r="X99" s="32">
        <f>V99/V107</f>
        <v>0.62536491630021063</v>
      </c>
    </row>
    <row r="100" spans="2:24">
      <c r="B100" s="201" t="s">
        <v>38</v>
      </c>
      <c r="C100" s="202"/>
      <c r="D100" s="31">
        <v>6854</v>
      </c>
      <c r="E100" s="32">
        <f t="shared" ref="E100:E106" si="30">+D100/J100</f>
        <v>0.78394143886537804</v>
      </c>
      <c r="F100" s="32">
        <f>D100/D107</f>
        <v>0.16896755744009467</v>
      </c>
      <c r="G100" s="31">
        <v>1889</v>
      </c>
      <c r="H100" s="39">
        <f>+G100/J100</f>
        <v>0.21605856113462199</v>
      </c>
      <c r="I100" s="32">
        <f>G100/G107</f>
        <v>0.13932733441510547</v>
      </c>
      <c r="J100" s="44">
        <f t="shared" ref="J100:J106" si="31">+D100+G100</f>
        <v>8743</v>
      </c>
      <c r="K100" s="32">
        <v>1</v>
      </c>
      <c r="L100" s="32">
        <f>J100/J107</f>
        <v>0.16154244115147259</v>
      </c>
      <c r="N100" s="201" t="s">
        <v>101</v>
      </c>
      <c r="O100" s="202"/>
      <c r="P100" s="31">
        <v>3677</v>
      </c>
      <c r="Q100" s="32">
        <f t="shared" ref="Q100:Q106" si="32">+P100/V100</f>
        <v>0.75705167799052908</v>
      </c>
      <c r="R100" s="32">
        <f>P100/P107</f>
        <v>9.3391242507365635E-2</v>
      </c>
      <c r="S100" s="31">
        <v>1180</v>
      </c>
      <c r="T100" s="39">
        <f>+S100/V100</f>
        <v>0.24294832200947086</v>
      </c>
      <c r="U100" s="32">
        <f>S100/S107</f>
        <v>0.08</v>
      </c>
      <c r="V100" s="44">
        <f t="shared" ref="V100:V106" si="33">+P100+S100</f>
        <v>4857</v>
      </c>
      <c r="W100" s="32">
        <v>1</v>
      </c>
      <c r="X100" s="32">
        <f>V100/V107</f>
        <v>8.9741694689774956E-2</v>
      </c>
    </row>
    <row r="101" spans="2:24">
      <c r="B101" s="201" t="s">
        <v>39</v>
      </c>
      <c r="C101" s="202"/>
      <c r="D101" s="31">
        <v>1775</v>
      </c>
      <c r="E101" s="32">
        <f t="shared" si="30"/>
        <v>0.56891025641025639</v>
      </c>
      <c r="F101" s="32">
        <f>D101/D107</f>
        <v>4.375801203037176E-2</v>
      </c>
      <c r="G101" s="31">
        <v>1345</v>
      </c>
      <c r="H101" s="39">
        <f>+G101/J101</f>
        <v>0.43108974358974361</v>
      </c>
      <c r="I101" s="32">
        <f>G101/G107</f>
        <v>9.9203422333677529E-2</v>
      </c>
      <c r="J101" s="44">
        <f t="shared" si="31"/>
        <v>3120</v>
      </c>
      <c r="K101" s="32">
        <v>1</v>
      </c>
      <c r="L101" s="32">
        <f>J101/J107</f>
        <v>5.7647537045933263E-2</v>
      </c>
      <c r="N101" s="201" t="s">
        <v>102</v>
      </c>
      <c r="O101" s="202"/>
      <c r="P101" s="31">
        <v>2614</v>
      </c>
      <c r="Q101" s="32">
        <f t="shared" si="32"/>
        <v>0.6726711271230057</v>
      </c>
      <c r="R101" s="32">
        <f>P101/P107</f>
        <v>6.6392360052829419E-2</v>
      </c>
      <c r="S101" s="31">
        <v>1272</v>
      </c>
      <c r="T101" s="39">
        <f>+S101/V101</f>
        <v>0.32732887287699436</v>
      </c>
      <c r="U101" s="32">
        <f>S101/S107</f>
        <v>8.6237288135593226E-2</v>
      </c>
      <c r="V101" s="44">
        <f t="shared" si="33"/>
        <v>3886</v>
      </c>
      <c r="W101" s="32">
        <v>1</v>
      </c>
      <c r="X101" s="32">
        <f>V101/V107</f>
        <v>7.1800746461697651E-2</v>
      </c>
    </row>
    <row r="102" spans="2:24">
      <c r="B102" s="201" t="s">
        <v>40</v>
      </c>
      <c r="C102" s="202"/>
      <c r="D102" s="31">
        <v>712</v>
      </c>
      <c r="E102" s="32">
        <f t="shared" si="30"/>
        <v>0.39207048458149779</v>
      </c>
      <c r="F102" s="32">
        <f>D102/D107</f>
        <v>1.7552509614436447E-2</v>
      </c>
      <c r="G102" s="31">
        <v>1104</v>
      </c>
      <c r="H102" s="45">
        <f t="shared" ref="H102:H107" si="34">+G102/J102</f>
        <v>0.60792951541850215</v>
      </c>
      <c r="I102" s="32">
        <f>G102/G107</f>
        <v>8.1427939224074347E-2</v>
      </c>
      <c r="J102" s="44">
        <f t="shared" si="31"/>
        <v>1816</v>
      </c>
      <c r="K102" s="32">
        <v>1</v>
      </c>
      <c r="L102" s="32">
        <f>J102/J107</f>
        <v>3.3553822844684229E-2</v>
      </c>
      <c r="N102" s="201" t="s">
        <v>103</v>
      </c>
      <c r="O102" s="202"/>
      <c r="P102" s="31">
        <v>757</v>
      </c>
      <c r="Q102" s="32">
        <f t="shared" si="32"/>
        <v>0.54736080983369484</v>
      </c>
      <c r="R102" s="32">
        <f>P102/P107</f>
        <v>1.9226861729147619E-2</v>
      </c>
      <c r="S102" s="31">
        <v>626</v>
      </c>
      <c r="T102" s="39">
        <f t="shared" ref="T102:T107" si="35">+S102/V102</f>
        <v>0.45263919016630516</v>
      </c>
      <c r="U102" s="32">
        <f>S102/S107</f>
        <v>4.2440677966101695E-2</v>
      </c>
      <c r="V102" s="44">
        <f t="shared" si="33"/>
        <v>1383</v>
      </c>
      <c r="W102" s="32">
        <v>1</v>
      </c>
      <c r="X102" s="32">
        <f>V102/V107</f>
        <v>2.5553379402091569E-2</v>
      </c>
    </row>
    <row r="103" spans="2:24">
      <c r="B103" s="201" t="s">
        <v>41</v>
      </c>
      <c r="C103" s="202"/>
      <c r="D103" s="31">
        <v>368</v>
      </c>
      <c r="E103" s="32">
        <f t="shared" si="30"/>
        <v>0.28351309707241912</v>
      </c>
      <c r="F103" s="32">
        <f>D103/D107</f>
        <v>9.0720836209446792E-3</v>
      </c>
      <c r="G103" s="31">
        <v>930</v>
      </c>
      <c r="H103" s="45">
        <f t="shared" si="34"/>
        <v>0.71648690292758088</v>
      </c>
      <c r="I103" s="32">
        <f>G103/G107</f>
        <v>6.8594187933323503E-2</v>
      </c>
      <c r="J103" s="44">
        <f t="shared" si="31"/>
        <v>1298</v>
      </c>
      <c r="K103" s="32">
        <v>1</v>
      </c>
      <c r="L103" s="32">
        <f>J103/J107</f>
        <v>2.3982853553083775E-2</v>
      </c>
      <c r="N103" s="201" t="s">
        <v>104</v>
      </c>
      <c r="O103" s="202"/>
      <c r="P103" s="31">
        <v>871</v>
      </c>
      <c r="Q103" s="32">
        <f t="shared" si="32"/>
        <v>0.50143926309729414</v>
      </c>
      <c r="R103" s="32">
        <f>P103/P107</f>
        <v>2.2122320430762978E-2</v>
      </c>
      <c r="S103" s="31">
        <v>866</v>
      </c>
      <c r="T103" s="39">
        <f t="shared" si="35"/>
        <v>0.4985607369027058</v>
      </c>
      <c r="U103" s="32">
        <f>S103/S107</f>
        <v>5.8711864406779661E-2</v>
      </c>
      <c r="V103" s="44">
        <f t="shared" si="33"/>
        <v>1737</v>
      </c>
      <c r="W103" s="32">
        <v>1</v>
      </c>
      <c r="X103" s="32">
        <f>V103/V107</f>
        <v>3.2094157643841693E-2</v>
      </c>
    </row>
    <row r="104" spans="2:24">
      <c r="B104" s="201" t="s">
        <v>42</v>
      </c>
      <c r="C104" s="202"/>
      <c r="D104" s="31">
        <v>231</v>
      </c>
      <c r="E104" s="32">
        <f t="shared" si="30"/>
        <v>0.20551601423487545</v>
      </c>
      <c r="F104" s="32">
        <f>D104/D107</f>
        <v>5.6947046642342961E-3</v>
      </c>
      <c r="G104" s="31">
        <v>893</v>
      </c>
      <c r="H104" s="45">
        <f t="shared" si="34"/>
        <v>0.79448398576512458</v>
      </c>
      <c r="I104" s="32">
        <f>G104/G107</f>
        <v>6.5865171854255791E-2</v>
      </c>
      <c r="J104" s="44">
        <f t="shared" si="31"/>
        <v>1124</v>
      </c>
      <c r="K104" s="32">
        <v>1</v>
      </c>
      <c r="L104" s="32">
        <f>J104/J107</f>
        <v>2.0767894756291341E-2</v>
      </c>
      <c r="N104" s="201" t="s">
        <v>105</v>
      </c>
      <c r="O104" s="202"/>
      <c r="P104" s="31">
        <v>322</v>
      </c>
      <c r="Q104" s="32">
        <f t="shared" si="32"/>
        <v>0.4756277695716396</v>
      </c>
      <c r="R104" s="32">
        <f>P104/P107</f>
        <v>8.1784008940363716E-3</v>
      </c>
      <c r="S104" s="31">
        <v>355</v>
      </c>
      <c r="T104" s="45">
        <f t="shared" si="35"/>
        <v>0.52437223042836045</v>
      </c>
      <c r="U104" s="32">
        <f>S104/S107</f>
        <v>2.406779661016949E-2</v>
      </c>
      <c r="V104" s="44">
        <f t="shared" si="33"/>
        <v>677</v>
      </c>
      <c r="W104" s="32">
        <v>1</v>
      </c>
      <c r="X104" s="32">
        <f>V104/V107</f>
        <v>1.250877646797975E-2</v>
      </c>
    </row>
    <row r="105" spans="2:24">
      <c r="B105" s="201" t="s">
        <v>43</v>
      </c>
      <c r="C105" s="202"/>
      <c r="D105" s="31">
        <v>186</v>
      </c>
      <c r="E105" s="32">
        <f t="shared" si="30"/>
        <v>0.17547169811320754</v>
      </c>
      <c r="F105" s="32">
        <f>D105/D107</f>
        <v>4.5853466127600828E-3</v>
      </c>
      <c r="G105" s="31">
        <v>874</v>
      </c>
      <c r="H105" s="45">
        <f t="shared" si="34"/>
        <v>0.82452830188679249</v>
      </c>
      <c r="I105" s="32">
        <f>G105/G107</f>
        <v>6.4463785219058864E-2</v>
      </c>
      <c r="J105" s="44">
        <f t="shared" si="31"/>
        <v>1060</v>
      </c>
      <c r="K105" s="32">
        <v>1</v>
      </c>
      <c r="L105" s="32">
        <f>J105/J107</f>
        <v>1.9585381175861942E-2</v>
      </c>
      <c r="N105" s="201" t="s">
        <v>106</v>
      </c>
      <c r="O105" s="202"/>
      <c r="P105" s="31">
        <v>352</v>
      </c>
      <c r="Q105" s="32">
        <f t="shared" si="32"/>
        <v>0.30904302019315188</v>
      </c>
      <c r="R105" s="32">
        <f>P105/P107</f>
        <v>8.9403637102509394E-3</v>
      </c>
      <c r="S105" s="31">
        <v>787</v>
      </c>
      <c r="T105" s="45">
        <f t="shared" si="35"/>
        <v>0.69095697980684812</v>
      </c>
      <c r="U105" s="32">
        <f>S105/S107</f>
        <v>5.3355932203389828E-2</v>
      </c>
      <c r="V105" s="44">
        <f t="shared" si="33"/>
        <v>1139</v>
      </c>
      <c r="W105" s="32">
        <v>1</v>
      </c>
      <c r="X105" s="32">
        <f>V105/V107</f>
        <v>2.1045046376704481E-2</v>
      </c>
    </row>
    <row r="106" spans="2:24">
      <c r="B106" s="201" t="s">
        <v>44</v>
      </c>
      <c r="C106" s="202"/>
      <c r="D106" s="31">
        <v>265</v>
      </c>
      <c r="E106" s="32">
        <f t="shared" si="30"/>
        <v>8.5072231139646876E-2</v>
      </c>
      <c r="F106" s="32">
        <f>D106/D107</f>
        <v>6.5328863031259244E-3</v>
      </c>
      <c r="G106" s="31">
        <v>2850</v>
      </c>
      <c r="H106" s="45">
        <f t="shared" si="34"/>
        <v>0.9149277688603531</v>
      </c>
      <c r="I106" s="32">
        <f>G106/G107</f>
        <v>0.21020799527953976</v>
      </c>
      <c r="J106" s="44">
        <f t="shared" si="31"/>
        <v>3115</v>
      </c>
      <c r="K106" s="32">
        <v>1</v>
      </c>
      <c r="L106" s="32">
        <f>J106/J107</f>
        <v>5.7555153172462216E-2</v>
      </c>
      <c r="N106" s="201" t="s">
        <v>107</v>
      </c>
      <c r="O106" s="202"/>
      <c r="P106" s="31">
        <v>606</v>
      </c>
      <c r="Q106" s="32">
        <f t="shared" si="32"/>
        <v>9.1859936334697592E-2</v>
      </c>
      <c r="R106" s="32">
        <f>P106/P107</f>
        <v>1.5391648887534288E-2</v>
      </c>
      <c r="S106" s="31">
        <v>5991</v>
      </c>
      <c r="T106" s="45">
        <f t="shared" si="35"/>
        <v>0.90814006366530242</v>
      </c>
      <c r="U106" s="32">
        <f>S106/S107</f>
        <v>0.40616949152542375</v>
      </c>
      <c r="V106" s="44">
        <f t="shared" si="33"/>
        <v>6597</v>
      </c>
      <c r="W106" s="32">
        <v>1</v>
      </c>
      <c r="X106" s="32">
        <f>V106/V107</f>
        <v>0.12189128265769927</v>
      </c>
    </row>
    <row r="107" spans="2:24">
      <c r="B107" s="218" t="s">
        <v>3</v>
      </c>
      <c r="C107" s="219"/>
      <c r="D107" s="35">
        <f>SUM(D99:D106)</f>
        <v>40564</v>
      </c>
      <c r="E107" s="40">
        <f>+D107/J107</f>
        <v>0.74949188869590921</v>
      </c>
      <c r="F107" s="40">
        <v>1</v>
      </c>
      <c r="G107" s="35">
        <f>SUM(G99:G106)</f>
        <v>13558</v>
      </c>
      <c r="H107" s="40">
        <f t="shared" si="34"/>
        <v>0.25050811130409073</v>
      </c>
      <c r="I107" s="40">
        <v>1</v>
      </c>
      <c r="J107" s="35">
        <f>SUM(J99:J106)</f>
        <v>54122</v>
      </c>
      <c r="K107" s="40">
        <v>1</v>
      </c>
      <c r="L107" s="40">
        <v>1</v>
      </c>
      <c r="N107" s="218" t="s">
        <v>3</v>
      </c>
      <c r="O107" s="219"/>
      <c r="P107" s="35">
        <f>SUM(P99:P106)</f>
        <v>39372</v>
      </c>
      <c r="Q107" s="40">
        <f>+P107/V107</f>
        <v>0.72746757326041167</v>
      </c>
      <c r="R107" s="40">
        <v>1</v>
      </c>
      <c r="S107" s="35">
        <f>SUM(S99:S106)</f>
        <v>14750</v>
      </c>
      <c r="T107" s="40">
        <f t="shared" si="35"/>
        <v>0.27253242673958833</v>
      </c>
      <c r="U107" s="40">
        <v>1</v>
      </c>
      <c r="V107" s="35">
        <f>SUM(V99:V106)</f>
        <v>54122</v>
      </c>
      <c r="W107" s="40">
        <v>1</v>
      </c>
      <c r="X107" s="40">
        <v>1</v>
      </c>
    </row>
    <row r="108" spans="2:24">
      <c r="B108" s="10"/>
      <c r="C108" s="10"/>
      <c r="D108" s="10"/>
      <c r="E108" s="10"/>
      <c r="F108" s="10"/>
      <c r="G108" s="10"/>
      <c r="H108" s="10"/>
      <c r="I108" s="10"/>
      <c r="J108" s="10"/>
      <c r="K108" s="10"/>
      <c r="L108" s="10"/>
    </row>
    <row r="109" spans="2:24">
      <c r="B109" s="10"/>
      <c r="C109" s="10"/>
      <c r="D109" s="10"/>
      <c r="E109" s="10"/>
      <c r="F109" s="10"/>
      <c r="G109" s="10"/>
      <c r="H109" s="10"/>
      <c r="I109" s="10"/>
      <c r="J109" s="10"/>
      <c r="K109" s="10"/>
      <c r="L109" s="10"/>
    </row>
    <row r="110" spans="2:24">
      <c r="B110" s="9" t="s">
        <v>49</v>
      </c>
      <c r="C110" s="9"/>
      <c r="D110" s="9"/>
      <c r="E110" s="9"/>
      <c r="F110" s="9"/>
      <c r="G110" s="9"/>
      <c r="H110" s="9"/>
      <c r="I110" s="9"/>
      <c r="J110" s="9"/>
      <c r="K110" s="9"/>
      <c r="L110" s="9"/>
      <c r="N110" s="9" t="s">
        <v>113</v>
      </c>
      <c r="O110" s="9"/>
      <c r="P110" s="9"/>
      <c r="Q110" s="9"/>
      <c r="R110" s="9"/>
      <c r="S110" s="9"/>
      <c r="T110" s="9"/>
      <c r="U110" s="9"/>
      <c r="V110" s="9"/>
      <c r="W110" s="9"/>
      <c r="X110" s="9"/>
    </row>
    <row r="111" spans="2:24">
      <c r="B111" s="9"/>
      <c r="C111" s="9"/>
      <c r="D111" s="216" t="s">
        <v>31</v>
      </c>
      <c r="E111" s="216"/>
      <c r="F111" s="216"/>
      <c r="G111" s="216"/>
      <c r="H111" s="216"/>
      <c r="I111" s="216"/>
      <c r="J111" s="216"/>
      <c r="K111" s="216"/>
      <c r="L111" s="216"/>
      <c r="N111" s="9"/>
      <c r="O111" s="9"/>
      <c r="P111" s="216" t="s">
        <v>31</v>
      </c>
      <c r="Q111" s="216"/>
      <c r="R111" s="216"/>
      <c r="S111" s="216"/>
      <c r="T111" s="216"/>
      <c r="U111" s="216"/>
      <c r="V111" s="216"/>
      <c r="W111" s="216"/>
      <c r="X111" s="216"/>
    </row>
    <row r="112" spans="2:24">
      <c r="B112" s="217" t="s">
        <v>33</v>
      </c>
      <c r="C112" s="217"/>
      <c r="D112" s="213" t="s">
        <v>34</v>
      </c>
      <c r="E112" s="214"/>
      <c r="F112" s="215"/>
      <c r="G112" s="213" t="s">
        <v>35</v>
      </c>
      <c r="H112" s="214"/>
      <c r="I112" s="215"/>
      <c r="J112" s="213" t="s">
        <v>3</v>
      </c>
      <c r="K112" s="214"/>
      <c r="L112" s="215"/>
      <c r="N112" s="217" t="s">
        <v>33</v>
      </c>
      <c r="O112" s="217"/>
      <c r="P112" s="213" t="s">
        <v>34</v>
      </c>
      <c r="Q112" s="214"/>
      <c r="R112" s="215"/>
      <c r="S112" s="213" t="s">
        <v>35</v>
      </c>
      <c r="T112" s="214"/>
      <c r="U112" s="215"/>
      <c r="V112" s="213" t="s">
        <v>3</v>
      </c>
      <c r="W112" s="214"/>
      <c r="X112" s="215"/>
    </row>
    <row r="113" spans="2:24">
      <c r="B113" s="217"/>
      <c r="C113" s="217"/>
      <c r="D113" s="42" t="s">
        <v>36</v>
      </c>
      <c r="E113" s="42" t="s">
        <v>21</v>
      </c>
      <c r="F113" s="42" t="s">
        <v>22</v>
      </c>
      <c r="G113" s="42" t="s">
        <v>36</v>
      </c>
      <c r="H113" s="42" t="s">
        <v>21</v>
      </c>
      <c r="I113" s="42" t="s">
        <v>22</v>
      </c>
      <c r="J113" s="42" t="s">
        <v>36</v>
      </c>
      <c r="K113" s="42" t="s">
        <v>21</v>
      </c>
      <c r="L113" s="42" t="s">
        <v>22</v>
      </c>
      <c r="N113" s="217"/>
      <c r="O113" s="217"/>
      <c r="P113" s="42" t="s">
        <v>36</v>
      </c>
      <c r="Q113" s="42" t="s">
        <v>21</v>
      </c>
      <c r="R113" s="42" t="s">
        <v>22</v>
      </c>
      <c r="S113" s="42" t="s">
        <v>36</v>
      </c>
      <c r="T113" s="42" t="s">
        <v>21</v>
      </c>
      <c r="U113" s="42" t="s">
        <v>22</v>
      </c>
      <c r="V113" s="42" t="s">
        <v>36</v>
      </c>
      <c r="W113" s="42" t="s">
        <v>21</v>
      </c>
      <c r="X113" s="42" t="s">
        <v>22</v>
      </c>
    </row>
    <row r="114" spans="2:24">
      <c r="B114" s="201" t="s">
        <v>37</v>
      </c>
      <c r="C114" s="202"/>
      <c r="D114" s="31">
        <v>31718</v>
      </c>
      <c r="E114" s="32">
        <f>+D114/J114</f>
        <v>0.93757020396098134</v>
      </c>
      <c r="F114" s="32">
        <f>D114/D122</f>
        <v>0.66544981537428671</v>
      </c>
      <c r="G114" s="31">
        <v>2112</v>
      </c>
      <c r="H114" s="43">
        <f>+G114/J114</f>
        <v>6.2429796039018624E-2</v>
      </c>
      <c r="I114" s="32">
        <f>G114/G122</f>
        <v>0.32703623412821309</v>
      </c>
      <c r="J114" s="44">
        <f>+D114+G114</f>
        <v>33830</v>
      </c>
      <c r="K114" s="32">
        <v>1</v>
      </c>
      <c r="L114" s="32">
        <f>J114/J122</f>
        <v>0.6250692879051033</v>
      </c>
      <c r="N114" s="201" t="s">
        <v>37</v>
      </c>
      <c r="O114" s="202"/>
      <c r="P114" s="31">
        <v>31718</v>
      </c>
      <c r="Q114" s="32">
        <f>+P114/V114</f>
        <v>0.93757020396098134</v>
      </c>
      <c r="R114" s="32">
        <f>P114/P122</f>
        <v>0.67549781705888612</v>
      </c>
      <c r="S114" s="31">
        <v>2112</v>
      </c>
      <c r="T114" s="43">
        <f>+S114/V114</f>
        <v>6.2429796039018624E-2</v>
      </c>
      <c r="U114" s="32">
        <f>S114/S122</f>
        <v>0.29468396818752618</v>
      </c>
      <c r="V114" s="44">
        <f>+P114+S114</f>
        <v>33830</v>
      </c>
      <c r="W114" s="32">
        <v>1</v>
      </c>
      <c r="X114" s="32">
        <f>V114/V122</f>
        <v>0.6250692879051033</v>
      </c>
    </row>
    <row r="115" spans="2:24">
      <c r="B115" s="201" t="s">
        <v>38</v>
      </c>
      <c r="C115" s="202"/>
      <c r="D115" s="31">
        <v>7068</v>
      </c>
      <c r="E115" s="32">
        <f t="shared" ref="E115:E121" si="36">+D115/J115</f>
        <v>0.89366544443039575</v>
      </c>
      <c r="F115" s="32">
        <f>D115/D122</f>
        <v>0.14828801611278952</v>
      </c>
      <c r="G115" s="31">
        <v>841</v>
      </c>
      <c r="H115" s="39">
        <f>+G115/J115</f>
        <v>0.10633455556960425</v>
      </c>
      <c r="I115" s="32">
        <f>G115/G122</f>
        <v>0.13022607618457727</v>
      </c>
      <c r="J115" s="44">
        <f t="shared" ref="J115:J121" si="37">+D115+G115</f>
        <v>7909</v>
      </c>
      <c r="K115" s="32">
        <v>1</v>
      </c>
      <c r="L115" s="32">
        <f>J115/J122</f>
        <v>0.14613281105650197</v>
      </c>
      <c r="N115" s="201" t="s">
        <v>101</v>
      </c>
      <c r="O115" s="202"/>
      <c r="P115" s="31">
        <v>3739</v>
      </c>
      <c r="Q115" s="32">
        <f t="shared" ref="Q115:Q121" si="38">+P115/V115</f>
        <v>0.88246400755251353</v>
      </c>
      <c r="R115" s="32">
        <f>P115/P122</f>
        <v>7.9629432435310399E-2</v>
      </c>
      <c r="S115" s="31">
        <v>498</v>
      </c>
      <c r="T115" s="39">
        <f>+S115/V115</f>
        <v>0.11753599244748643</v>
      </c>
      <c r="U115" s="32">
        <f>S115/S122</f>
        <v>6.9485140226035996E-2</v>
      </c>
      <c r="V115" s="44">
        <f t="shared" ref="V115:V121" si="39">+P115+S115</f>
        <v>4237</v>
      </c>
      <c r="W115" s="32">
        <v>1</v>
      </c>
      <c r="X115" s="32">
        <f>V115/V122</f>
        <v>7.8286094379365137E-2</v>
      </c>
    </row>
    <row r="116" spans="2:24">
      <c r="B116" s="201" t="s">
        <v>39</v>
      </c>
      <c r="C116" s="202"/>
      <c r="D116" s="31">
        <v>2480</v>
      </c>
      <c r="E116" s="32">
        <f t="shared" si="36"/>
        <v>0.81525312294543062</v>
      </c>
      <c r="F116" s="32">
        <f>D116/D122</f>
        <v>5.2030882846592817E-2</v>
      </c>
      <c r="G116" s="31">
        <v>562</v>
      </c>
      <c r="H116" s="39">
        <f>+G116/J116</f>
        <v>0.18474687705456935</v>
      </c>
      <c r="I116" s="32">
        <f>G116/G122</f>
        <v>8.7023846392071849E-2</v>
      </c>
      <c r="J116" s="44">
        <f t="shared" si="37"/>
        <v>3042</v>
      </c>
      <c r="K116" s="32">
        <v>1</v>
      </c>
      <c r="L116" s="32">
        <f>J116/J122</f>
        <v>5.6206348619784928E-2</v>
      </c>
      <c r="N116" s="201" t="s">
        <v>102</v>
      </c>
      <c r="O116" s="202"/>
      <c r="P116" s="31">
        <v>3121</v>
      </c>
      <c r="Q116" s="32">
        <f t="shared" si="38"/>
        <v>0.84994553376906323</v>
      </c>
      <c r="R116" s="32">
        <f>P116/P122</f>
        <v>6.6467894792886811E-2</v>
      </c>
      <c r="S116" s="31">
        <v>551</v>
      </c>
      <c r="T116" s="39">
        <f>+S116/V116</f>
        <v>0.15005446623093682</v>
      </c>
      <c r="U116" s="32">
        <f>S116/S122</f>
        <v>7.6880145109529785E-2</v>
      </c>
      <c r="V116" s="44">
        <f t="shared" si="39"/>
        <v>3672</v>
      </c>
      <c r="W116" s="32">
        <v>1</v>
      </c>
      <c r="X116" s="32">
        <f>V116/V122</f>
        <v>6.7846716677136834E-2</v>
      </c>
    </row>
    <row r="117" spans="2:24">
      <c r="B117" s="201" t="s">
        <v>40</v>
      </c>
      <c r="C117" s="202"/>
      <c r="D117" s="31">
        <v>1340</v>
      </c>
      <c r="E117" s="32">
        <f t="shared" si="36"/>
        <v>0.77011494252873558</v>
      </c>
      <c r="F117" s="32">
        <f>D117/D122</f>
        <v>2.8113460892917087E-2</v>
      </c>
      <c r="G117" s="31">
        <v>400</v>
      </c>
      <c r="H117" s="45">
        <f t="shared" ref="H117:H122" si="40">+G117/J117</f>
        <v>0.22988505747126436</v>
      </c>
      <c r="I117" s="32">
        <f>G117/G122</f>
        <v>6.1938680706100958E-2</v>
      </c>
      <c r="J117" s="44">
        <f t="shared" si="37"/>
        <v>1740</v>
      </c>
      <c r="K117" s="32">
        <v>1</v>
      </c>
      <c r="L117" s="32">
        <f>J117/J122</f>
        <v>3.2149587967924317E-2</v>
      </c>
      <c r="N117" s="201" t="s">
        <v>103</v>
      </c>
      <c r="O117" s="202"/>
      <c r="P117" s="31">
        <v>945</v>
      </c>
      <c r="Q117" s="32">
        <f t="shared" si="38"/>
        <v>0.76580226904376014</v>
      </c>
      <c r="R117" s="32">
        <f>P117/P122</f>
        <v>2.012565222021084E-2</v>
      </c>
      <c r="S117" s="31">
        <v>289</v>
      </c>
      <c r="T117" s="39">
        <f t="shared" ref="T117:T122" si="41">+S117/V117</f>
        <v>0.23419773095623986</v>
      </c>
      <c r="U117" s="32">
        <f>S117/S122</f>
        <v>4.0323705874145389E-2</v>
      </c>
      <c r="V117" s="44">
        <f t="shared" si="39"/>
        <v>1234</v>
      </c>
      <c r="W117" s="32">
        <v>1</v>
      </c>
      <c r="X117" s="32">
        <f>V117/V122</f>
        <v>2.2800339972654373E-2</v>
      </c>
    </row>
    <row r="118" spans="2:24">
      <c r="B118" s="201" t="s">
        <v>41</v>
      </c>
      <c r="C118" s="202"/>
      <c r="D118" s="31">
        <v>985</v>
      </c>
      <c r="E118" s="32">
        <f t="shared" si="36"/>
        <v>0.75944487278334616</v>
      </c>
      <c r="F118" s="32">
        <f>D118/D122</f>
        <v>2.066549177576368E-2</v>
      </c>
      <c r="G118" s="31">
        <v>312</v>
      </c>
      <c r="H118" s="45">
        <f t="shared" si="40"/>
        <v>0.24055512721665381</v>
      </c>
      <c r="I118" s="32">
        <f>G118/G122</f>
        <v>4.8312170950758751E-2</v>
      </c>
      <c r="J118" s="44">
        <f t="shared" si="37"/>
        <v>1297</v>
      </c>
      <c r="K118" s="32">
        <v>1</v>
      </c>
      <c r="L118" s="32">
        <f>J118/J122</f>
        <v>2.3964376778389564E-2</v>
      </c>
      <c r="N118" s="201" t="s">
        <v>104</v>
      </c>
      <c r="O118" s="202"/>
      <c r="P118" s="31">
        <v>1456</v>
      </c>
      <c r="Q118" s="32">
        <f t="shared" si="38"/>
        <v>0.80530973451327437</v>
      </c>
      <c r="R118" s="32">
        <f>P118/P122</f>
        <v>3.1008412309658184E-2</v>
      </c>
      <c r="S118" s="31">
        <v>352</v>
      </c>
      <c r="T118" s="39">
        <f t="shared" si="41"/>
        <v>0.19469026548672566</v>
      </c>
      <c r="U118" s="32">
        <f>S118/S122</f>
        <v>4.9113994697921028E-2</v>
      </c>
      <c r="V118" s="44">
        <f t="shared" si="39"/>
        <v>1808</v>
      </c>
      <c r="W118" s="32">
        <v>1</v>
      </c>
      <c r="X118" s="32">
        <f>V118/V122</f>
        <v>3.3406008647130558E-2</v>
      </c>
    </row>
    <row r="119" spans="2:24">
      <c r="B119" s="201" t="s">
        <v>42</v>
      </c>
      <c r="C119" s="202"/>
      <c r="D119" s="31">
        <v>841</v>
      </c>
      <c r="E119" s="32">
        <f t="shared" si="36"/>
        <v>0.73836698858647942</v>
      </c>
      <c r="F119" s="32">
        <f>D119/D122</f>
        <v>1.7644343739509901E-2</v>
      </c>
      <c r="G119" s="31">
        <v>298</v>
      </c>
      <c r="H119" s="45">
        <f t="shared" si="40"/>
        <v>0.26163301141352063</v>
      </c>
      <c r="I119" s="32">
        <f>G119/G122</f>
        <v>4.6144317126045213E-2</v>
      </c>
      <c r="J119" s="44">
        <f t="shared" si="37"/>
        <v>1139</v>
      </c>
      <c r="K119" s="32">
        <v>1</v>
      </c>
      <c r="L119" s="32">
        <f>J119/J122</f>
        <v>2.1045046376704481E-2</v>
      </c>
      <c r="N119" s="201" t="s">
        <v>105</v>
      </c>
      <c r="O119" s="202"/>
      <c r="P119" s="31">
        <v>503</v>
      </c>
      <c r="Q119" s="32">
        <f t="shared" si="38"/>
        <v>0.76676829268292679</v>
      </c>
      <c r="R119" s="32">
        <f>P119/P122</f>
        <v>1.0712384197636034E-2</v>
      </c>
      <c r="S119" s="31">
        <v>153</v>
      </c>
      <c r="T119" s="45">
        <f t="shared" si="41"/>
        <v>0.23323170731707318</v>
      </c>
      <c r="U119" s="32">
        <f>S119/S122</f>
        <v>2.1347844286312263E-2</v>
      </c>
      <c r="V119" s="44">
        <f t="shared" si="39"/>
        <v>656</v>
      </c>
      <c r="W119" s="32">
        <v>1</v>
      </c>
      <c r="X119" s="32">
        <f>V119/V122</f>
        <v>1.2120764199401352E-2</v>
      </c>
    </row>
    <row r="120" spans="2:24">
      <c r="B120" s="201" t="s">
        <v>43</v>
      </c>
      <c r="C120" s="202"/>
      <c r="D120" s="31">
        <v>741</v>
      </c>
      <c r="E120" s="32">
        <f t="shared" si="36"/>
        <v>0.73658051689860837</v>
      </c>
      <c r="F120" s="32">
        <f>D120/D122</f>
        <v>1.5546324269889224E-2</v>
      </c>
      <c r="G120" s="31">
        <v>265</v>
      </c>
      <c r="H120" s="45">
        <f t="shared" si="40"/>
        <v>0.26341948310139163</v>
      </c>
      <c r="I120" s="32">
        <f>G120/G122</f>
        <v>4.1034375967791886E-2</v>
      </c>
      <c r="J120" s="44">
        <f t="shared" si="37"/>
        <v>1006</v>
      </c>
      <c r="K120" s="32">
        <v>1</v>
      </c>
      <c r="L120" s="32">
        <f>J120/J122</f>
        <v>1.8587635342374634E-2</v>
      </c>
      <c r="N120" s="201" t="s">
        <v>106</v>
      </c>
      <c r="O120" s="202"/>
      <c r="P120" s="31">
        <v>819</v>
      </c>
      <c r="Q120" s="32">
        <f t="shared" si="38"/>
        <v>0.75553505535055354</v>
      </c>
      <c r="R120" s="32">
        <f>P120/P122</f>
        <v>1.7442231924182729E-2</v>
      </c>
      <c r="S120" s="31">
        <v>265</v>
      </c>
      <c r="T120" s="45">
        <f t="shared" si="41"/>
        <v>0.24446494464944649</v>
      </c>
      <c r="U120" s="32">
        <f>S120/S122</f>
        <v>3.6975024417468957E-2</v>
      </c>
      <c r="V120" s="44">
        <f t="shared" si="39"/>
        <v>1084</v>
      </c>
      <c r="W120" s="32">
        <v>1</v>
      </c>
      <c r="X120" s="32">
        <f>V120/V122</f>
        <v>2.0028823768522965E-2</v>
      </c>
    </row>
    <row r="121" spans="2:24">
      <c r="B121" s="201" t="s">
        <v>44</v>
      </c>
      <c r="C121" s="202"/>
      <c r="D121" s="31">
        <v>2491</v>
      </c>
      <c r="E121" s="32">
        <f t="shared" si="36"/>
        <v>0.59894205337821593</v>
      </c>
      <c r="F121" s="32">
        <f>D121/D122</f>
        <v>5.2261664988251091E-2</v>
      </c>
      <c r="G121" s="31">
        <v>1668</v>
      </c>
      <c r="H121" s="45">
        <f t="shared" si="40"/>
        <v>0.40105794662178407</v>
      </c>
      <c r="I121" s="32">
        <f>G121/G122</f>
        <v>0.25828429854444102</v>
      </c>
      <c r="J121" s="44">
        <f t="shared" si="37"/>
        <v>4159</v>
      </c>
      <c r="K121" s="32">
        <v>1</v>
      </c>
      <c r="L121" s="32">
        <f>J121/J122</f>
        <v>7.6844905953216802E-2</v>
      </c>
      <c r="N121" s="201" t="s">
        <v>107</v>
      </c>
      <c r="O121" s="202"/>
      <c r="P121" s="31">
        <v>4654</v>
      </c>
      <c r="Q121" s="32">
        <f t="shared" si="38"/>
        <v>0.61228785686093934</v>
      </c>
      <c r="R121" s="32">
        <f>P121/P122</f>
        <v>9.9116175061228842E-2</v>
      </c>
      <c r="S121" s="31">
        <v>2947</v>
      </c>
      <c r="T121" s="45">
        <f t="shared" si="41"/>
        <v>0.38771214313906066</v>
      </c>
      <c r="U121" s="32">
        <f>S121/S122</f>
        <v>0.41119017720106044</v>
      </c>
      <c r="V121" s="44">
        <f t="shared" si="39"/>
        <v>7601</v>
      </c>
      <c r="W121" s="32">
        <v>1</v>
      </c>
      <c r="X121" s="32">
        <f>V121/V122</f>
        <v>0.14044196445068549</v>
      </c>
    </row>
    <row r="122" spans="2:24">
      <c r="B122" s="218" t="s">
        <v>3</v>
      </c>
      <c r="C122" s="219"/>
      <c r="D122" s="35">
        <f>SUM(D114:D121)</f>
        <v>47664</v>
      </c>
      <c r="E122" s="40">
        <f>+D122/J122</f>
        <v>0.88067698902479585</v>
      </c>
      <c r="F122" s="40">
        <v>1</v>
      </c>
      <c r="G122" s="35">
        <f>SUM(G114:G121)</f>
        <v>6458</v>
      </c>
      <c r="H122" s="40">
        <f t="shared" si="40"/>
        <v>0.11932301097520417</v>
      </c>
      <c r="I122" s="40">
        <v>1</v>
      </c>
      <c r="J122" s="35">
        <f>SUM(J114:J121)</f>
        <v>54122</v>
      </c>
      <c r="K122" s="40">
        <v>1</v>
      </c>
      <c r="L122" s="40">
        <v>1</v>
      </c>
      <c r="N122" s="218" t="s">
        <v>3</v>
      </c>
      <c r="O122" s="219"/>
      <c r="P122" s="35">
        <f>SUM(P114:P121)</f>
        <v>46955</v>
      </c>
      <c r="Q122" s="40">
        <f>+P122/V122</f>
        <v>0.86757695576660143</v>
      </c>
      <c r="R122" s="40">
        <v>1</v>
      </c>
      <c r="S122" s="35">
        <f>SUM(S114:S121)</f>
        <v>7167</v>
      </c>
      <c r="T122" s="40">
        <f t="shared" si="41"/>
        <v>0.13242304423339862</v>
      </c>
      <c r="U122" s="40">
        <v>1</v>
      </c>
      <c r="V122" s="35">
        <f>SUM(V114:V121)</f>
        <v>54122</v>
      </c>
      <c r="W122" s="40">
        <v>1</v>
      </c>
      <c r="X122" s="40">
        <v>1</v>
      </c>
    </row>
    <row r="123" spans="2:24">
      <c r="B123" s="10"/>
      <c r="C123" s="10"/>
      <c r="D123" s="10"/>
      <c r="E123" s="10"/>
      <c r="F123" s="10"/>
      <c r="G123" s="10"/>
      <c r="H123" s="10"/>
      <c r="I123" s="10"/>
      <c r="J123" s="10"/>
      <c r="K123" s="10"/>
      <c r="L123" s="10"/>
    </row>
    <row r="124" spans="2:24">
      <c r="B124" s="10"/>
      <c r="C124" s="10"/>
      <c r="D124" s="10"/>
      <c r="E124" s="10"/>
      <c r="F124" s="10"/>
      <c r="G124" s="10"/>
      <c r="H124" s="10"/>
      <c r="I124" s="10"/>
      <c r="J124" s="10"/>
      <c r="K124" s="10"/>
      <c r="L124" s="10"/>
    </row>
    <row r="125" spans="2:24">
      <c r="B125" s="9" t="s">
        <v>50</v>
      </c>
      <c r="C125" s="9"/>
      <c r="D125" s="9"/>
      <c r="E125" s="9"/>
      <c r="F125" s="9"/>
      <c r="G125" s="9"/>
      <c r="H125" s="9"/>
      <c r="I125" s="9"/>
      <c r="J125" s="9"/>
      <c r="K125" s="9"/>
      <c r="L125" s="9"/>
      <c r="N125" s="9" t="s">
        <v>114</v>
      </c>
      <c r="O125" s="9"/>
      <c r="P125" s="9"/>
      <c r="Q125" s="9"/>
      <c r="R125" s="9"/>
      <c r="S125" s="9"/>
      <c r="T125" s="9"/>
      <c r="U125" s="9"/>
      <c r="V125" s="9"/>
      <c r="W125" s="9"/>
      <c r="X125" s="9"/>
    </row>
    <row r="126" spans="2:24">
      <c r="B126" s="9"/>
      <c r="C126" s="9"/>
      <c r="D126" s="216" t="s">
        <v>31</v>
      </c>
      <c r="E126" s="216"/>
      <c r="F126" s="216"/>
      <c r="G126" s="216"/>
      <c r="H126" s="216"/>
      <c r="I126" s="216"/>
      <c r="J126" s="216"/>
      <c r="K126" s="216"/>
      <c r="L126" s="216"/>
      <c r="N126" s="9"/>
      <c r="O126" s="9"/>
      <c r="P126" s="216" t="s">
        <v>31</v>
      </c>
      <c r="Q126" s="216"/>
      <c r="R126" s="216"/>
      <c r="S126" s="216"/>
      <c r="T126" s="216"/>
      <c r="U126" s="216"/>
      <c r="V126" s="216"/>
      <c r="W126" s="216"/>
      <c r="X126" s="216"/>
    </row>
    <row r="127" spans="2:24">
      <c r="B127" s="217" t="s">
        <v>33</v>
      </c>
      <c r="C127" s="217"/>
      <c r="D127" s="213" t="s">
        <v>34</v>
      </c>
      <c r="E127" s="214"/>
      <c r="F127" s="215"/>
      <c r="G127" s="213" t="s">
        <v>35</v>
      </c>
      <c r="H127" s="214"/>
      <c r="I127" s="215"/>
      <c r="J127" s="213" t="s">
        <v>3</v>
      </c>
      <c r="K127" s="214"/>
      <c r="L127" s="215"/>
      <c r="N127" s="217" t="s">
        <v>33</v>
      </c>
      <c r="O127" s="217"/>
      <c r="P127" s="213" t="s">
        <v>34</v>
      </c>
      <c r="Q127" s="214"/>
      <c r="R127" s="215"/>
      <c r="S127" s="213" t="s">
        <v>35</v>
      </c>
      <c r="T127" s="214"/>
      <c r="U127" s="215"/>
      <c r="V127" s="213" t="s">
        <v>3</v>
      </c>
      <c r="W127" s="214"/>
      <c r="X127" s="215"/>
    </row>
    <row r="128" spans="2:24">
      <c r="B128" s="217"/>
      <c r="C128" s="217"/>
      <c r="D128" s="42" t="s">
        <v>36</v>
      </c>
      <c r="E128" s="42" t="s">
        <v>21</v>
      </c>
      <c r="F128" s="42" t="s">
        <v>22</v>
      </c>
      <c r="G128" s="42" t="s">
        <v>36</v>
      </c>
      <c r="H128" s="42" t="s">
        <v>21</v>
      </c>
      <c r="I128" s="42" t="s">
        <v>22</v>
      </c>
      <c r="J128" s="42" t="s">
        <v>36</v>
      </c>
      <c r="K128" s="42" t="s">
        <v>21</v>
      </c>
      <c r="L128" s="42" t="s">
        <v>22</v>
      </c>
      <c r="N128" s="217"/>
      <c r="O128" s="217"/>
      <c r="P128" s="42" t="s">
        <v>36</v>
      </c>
      <c r="Q128" s="42" t="s">
        <v>21</v>
      </c>
      <c r="R128" s="42" t="s">
        <v>22</v>
      </c>
      <c r="S128" s="42" t="s">
        <v>36</v>
      </c>
      <c r="T128" s="42" t="s">
        <v>21</v>
      </c>
      <c r="U128" s="42" t="s">
        <v>22</v>
      </c>
      <c r="V128" s="42" t="s">
        <v>36</v>
      </c>
      <c r="W128" s="42" t="s">
        <v>21</v>
      </c>
      <c r="X128" s="42" t="s">
        <v>22</v>
      </c>
    </row>
    <row r="129" spans="2:24">
      <c r="B129" s="201" t="s">
        <v>37</v>
      </c>
      <c r="C129" s="202"/>
      <c r="D129" s="44">
        <v>36970</v>
      </c>
      <c r="E129" s="32">
        <f>+D129/J129</f>
        <v>0.90517346913791841</v>
      </c>
      <c r="F129" s="32">
        <f>D129/D137</f>
        <v>0.82408274263296333</v>
      </c>
      <c r="G129" s="44">
        <v>3873</v>
      </c>
      <c r="H129" s="43">
        <f>+G129/J129</f>
        <v>9.4826530862081634E-2</v>
      </c>
      <c r="I129" s="32">
        <f>G129/G137</f>
        <v>0.41825053995680345</v>
      </c>
      <c r="J129" s="44">
        <f>+D129+G129</f>
        <v>40843</v>
      </c>
      <c r="K129" s="32">
        <v>1</v>
      </c>
      <c r="L129" s="32">
        <f>J129/J137</f>
        <v>0.75464690883559371</v>
      </c>
      <c r="N129" s="201" t="s">
        <v>37</v>
      </c>
      <c r="O129" s="202"/>
      <c r="P129" s="31">
        <v>36970</v>
      </c>
      <c r="Q129" s="32">
        <f>+P129/V129</f>
        <v>0.90517346913791841</v>
      </c>
      <c r="R129" s="32">
        <f>P129/P137</f>
        <v>0.83931166000726476</v>
      </c>
      <c r="S129" s="31">
        <v>3873</v>
      </c>
      <c r="T129" s="43">
        <f>+S129/V129</f>
        <v>9.4826530862081634E-2</v>
      </c>
      <c r="U129" s="32">
        <f>S129/S137</f>
        <v>0.3844550327575938</v>
      </c>
      <c r="V129" s="44">
        <f>+P129+S129</f>
        <v>40843</v>
      </c>
      <c r="W129" s="32">
        <v>1</v>
      </c>
      <c r="X129" s="32">
        <f>V129/V137</f>
        <v>0.75464690883559371</v>
      </c>
    </row>
    <row r="130" spans="2:24">
      <c r="B130" s="201" t="s">
        <v>38</v>
      </c>
      <c r="C130" s="202"/>
      <c r="D130" s="44">
        <v>5161</v>
      </c>
      <c r="E130" s="32">
        <f t="shared" ref="E130:E136" si="42">+D130/J130</f>
        <v>0.79132168046611473</v>
      </c>
      <c r="F130" s="32">
        <f>D130/D137</f>
        <v>0.11504168338460166</v>
      </c>
      <c r="G130" s="44">
        <v>1361</v>
      </c>
      <c r="H130" s="39">
        <f>+G130/J130</f>
        <v>0.2086783195338853</v>
      </c>
      <c r="I130" s="32">
        <f>G130/G137</f>
        <v>0.14697624190064795</v>
      </c>
      <c r="J130" s="44">
        <f t="shared" ref="J130:J136" si="43">+D130+G130</f>
        <v>6522</v>
      </c>
      <c r="K130" s="32">
        <v>1</v>
      </c>
      <c r="L130" s="32">
        <f>J130/J137</f>
        <v>0.12050552455563357</v>
      </c>
      <c r="N130" s="201" t="s">
        <v>101</v>
      </c>
      <c r="O130" s="202"/>
      <c r="P130" s="31">
        <v>3060</v>
      </c>
      <c r="Q130" s="32">
        <f t="shared" ref="Q130:Q136" si="44">+P130/V130</f>
        <v>0.75798860540004953</v>
      </c>
      <c r="R130" s="32">
        <f>P130/P137</f>
        <v>6.946966945150744E-2</v>
      </c>
      <c r="S130" s="31">
        <v>977</v>
      </c>
      <c r="T130" s="39">
        <f>+S130/V130</f>
        <v>0.24201139459995047</v>
      </c>
      <c r="U130" s="32">
        <f>S130/S137</f>
        <v>9.6982330752431997E-2</v>
      </c>
      <c r="V130" s="44">
        <f t="shared" ref="V130:V136" si="45">+P130+S130</f>
        <v>4037</v>
      </c>
      <c r="W130" s="32">
        <v>1</v>
      </c>
      <c r="X130" s="32">
        <f>V130/V137</f>
        <v>7.459073944052326E-2</v>
      </c>
    </row>
    <row r="131" spans="2:24">
      <c r="B131" s="201" t="s">
        <v>39</v>
      </c>
      <c r="C131" s="202"/>
      <c r="D131" s="44">
        <v>1400</v>
      </c>
      <c r="E131" s="32">
        <f t="shared" si="42"/>
        <v>0.64575645756457567</v>
      </c>
      <c r="F131" s="32">
        <f>D131/D137</f>
        <v>3.1206812001248273E-2</v>
      </c>
      <c r="G131" s="44">
        <v>768</v>
      </c>
      <c r="H131" s="39">
        <f>+G131/J131</f>
        <v>0.35424354243542433</v>
      </c>
      <c r="I131" s="32">
        <f>G131/G137</f>
        <v>8.2937365010799138E-2</v>
      </c>
      <c r="J131" s="44">
        <f t="shared" si="43"/>
        <v>2168</v>
      </c>
      <c r="K131" s="32">
        <v>1</v>
      </c>
      <c r="L131" s="32">
        <f>J131/J137</f>
        <v>4.005764753704593E-2</v>
      </c>
      <c r="N131" s="201" t="s">
        <v>102</v>
      </c>
      <c r="O131" s="202"/>
      <c r="P131" s="31">
        <v>1653</v>
      </c>
      <c r="Q131" s="32">
        <f t="shared" si="44"/>
        <v>0.66519114688128778</v>
      </c>
      <c r="R131" s="32">
        <f>P131/P137</f>
        <v>3.7527243007628039E-2</v>
      </c>
      <c r="S131" s="31">
        <v>832</v>
      </c>
      <c r="T131" s="39">
        <f>+S131/V131</f>
        <v>0.33480885311871228</v>
      </c>
      <c r="U131" s="32">
        <f>S131/S137</f>
        <v>8.2588842565018861E-2</v>
      </c>
      <c r="V131" s="44">
        <f t="shared" si="45"/>
        <v>2485</v>
      </c>
      <c r="W131" s="32">
        <v>1</v>
      </c>
      <c r="X131" s="32">
        <f>V131/V137</f>
        <v>4.591478511511031E-2</v>
      </c>
    </row>
    <row r="132" spans="2:24">
      <c r="B132" s="201" t="s">
        <v>40</v>
      </c>
      <c r="C132" s="202"/>
      <c r="D132" s="44">
        <v>538</v>
      </c>
      <c r="E132" s="32">
        <f t="shared" si="42"/>
        <v>0.52131782945736438</v>
      </c>
      <c r="F132" s="32">
        <f>D132/D137</f>
        <v>1.1992332040479694E-2</v>
      </c>
      <c r="G132" s="44">
        <v>494</v>
      </c>
      <c r="H132" s="45">
        <f t="shared" ref="H132:H137" si="46">+G132/J132</f>
        <v>0.47868217054263568</v>
      </c>
      <c r="I132" s="32">
        <f>G132/G137</f>
        <v>5.3347732181425488E-2</v>
      </c>
      <c r="J132" s="44">
        <f t="shared" si="43"/>
        <v>1032</v>
      </c>
      <c r="K132" s="32">
        <v>1</v>
      </c>
      <c r="L132" s="32">
        <f>J132/J137</f>
        <v>1.906803148442408E-2</v>
      </c>
      <c r="N132" s="201" t="s">
        <v>103</v>
      </c>
      <c r="O132" s="202"/>
      <c r="P132" s="31">
        <v>582</v>
      </c>
      <c r="Q132" s="32">
        <f t="shared" si="44"/>
        <v>0.62850971922246224</v>
      </c>
      <c r="R132" s="32">
        <f>P132/P137</f>
        <v>1.3212858699600436E-2</v>
      </c>
      <c r="S132" s="31">
        <v>344</v>
      </c>
      <c r="T132" s="39">
        <f t="shared" ref="T132:T137" si="47">+S132/V132</f>
        <v>0.37149028077753782</v>
      </c>
      <c r="U132" s="32">
        <f>S132/S137</f>
        <v>3.4147309906690487E-2</v>
      </c>
      <c r="V132" s="44">
        <f t="shared" si="45"/>
        <v>926</v>
      </c>
      <c r="W132" s="32">
        <v>1</v>
      </c>
      <c r="X132" s="32">
        <f>V132/V137</f>
        <v>1.7109493366837886E-2</v>
      </c>
    </row>
    <row r="133" spans="2:24">
      <c r="B133" s="201" t="s">
        <v>41</v>
      </c>
      <c r="C133" s="202"/>
      <c r="D133" s="44">
        <v>250</v>
      </c>
      <c r="E133" s="32">
        <f t="shared" si="42"/>
        <v>0.39808917197452232</v>
      </c>
      <c r="F133" s="32">
        <f>D133/D137</f>
        <v>5.5726450002229061E-3</v>
      </c>
      <c r="G133" s="44">
        <v>378</v>
      </c>
      <c r="H133" s="45">
        <f t="shared" si="46"/>
        <v>0.60191082802547768</v>
      </c>
      <c r="I133" s="32">
        <f>G133/G137</f>
        <v>4.0820734341252697E-2</v>
      </c>
      <c r="J133" s="44">
        <f t="shared" si="43"/>
        <v>628</v>
      </c>
      <c r="K133" s="32">
        <v>1</v>
      </c>
      <c r="L133" s="32">
        <f>J133/J137</f>
        <v>1.160341450796349E-2</v>
      </c>
      <c r="N133" s="201" t="s">
        <v>104</v>
      </c>
      <c r="O133" s="202"/>
      <c r="P133" s="31">
        <v>755</v>
      </c>
      <c r="Q133" s="32">
        <f t="shared" si="44"/>
        <v>0.60789049919484706</v>
      </c>
      <c r="R133" s="32">
        <f>P133/P137</f>
        <v>1.7140392299309845E-2</v>
      </c>
      <c r="S133" s="31">
        <v>487</v>
      </c>
      <c r="T133" s="39">
        <f t="shared" si="47"/>
        <v>0.392109500805153</v>
      </c>
      <c r="U133" s="32">
        <f>S133/S137</f>
        <v>4.8342267222553109E-2</v>
      </c>
      <c r="V133" s="44">
        <f t="shared" si="45"/>
        <v>1242</v>
      </c>
      <c r="W133" s="32">
        <v>1</v>
      </c>
      <c r="X133" s="32">
        <f>V133/V137</f>
        <v>2.2948154170208047E-2</v>
      </c>
    </row>
    <row r="134" spans="2:24">
      <c r="B134" s="201" t="s">
        <v>42</v>
      </c>
      <c r="C134" s="202"/>
      <c r="D134" s="44">
        <v>160</v>
      </c>
      <c r="E134" s="32">
        <f t="shared" si="42"/>
        <v>0.33684210526315789</v>
      </c>
      <c r="F134" s="32">
        <f>D134/D137</f>
        <v>3.5664928001426597E-3</v>
      </c>
      <c r="G134" s="44">
        <v>315</v>
      </c>
      <c r="H134" s="45">
        <f t="shared" si="46"/>
        <v>0.66315789473684206</v>
      </c>
      <c r="I134" s="32">
        <f>G134/G137</f>
        <v>3.4017278617710582E-2</v>
      </c>
      <c r="J134" s="44">
        <f t="shared" si="43"/>
        <v>475</v>
      </c>
      <c r="K134" s="32">
        <v>1</v>
      </c>
      <c r="L134" s="32">
        <f>J134/J137</f>
        <v>8.7764679797494548E-3</v>
      </c>
      <c r="N134" s="201" t="s">
        <v>105</v>
      </c>
      <c r="O134" s="202"/>
      <c r="P134" s="31">
        <v>259</v>
      </c>
      <c r="Q134" s="32">
        <f t="shared" si="44"/>
        <v>0.54184100418410042</v>
      </c>
      <c r="R134" s="32">
        <f>P134/P137</f>
        <v>5.8799491463857609E-3</v>
      </c>
      <c r="S134" s="31">
        <v>219</v>
      </c>
      <c r="T134" s="45">
        <f t="shared" si="47"/>
        <v>0.45815899581589958</v>
      </c>
      <c r="U134" s="32">
        <f>S134/S137</f>
        <v>2.1739130434782608E-2</v>
      </c>
      <c r="V134" s="44">
        <f t="shared" si="45"/>
        <v>478</v>
      </c>
      <c r="W134" s="32">
        <v>1</v>
      </c>
      <c r="X134" s="32">
        <f>V134/V137</f>
        <v>8.8318983038320822E-3</v>
      </c>
    </row>
    <row r="135" spans="2:24">
      <c r="B135" s="201" t="s">
        <v>43</v>
      </c>
      <c r="C135" s="202"/>
      <c r="D135" s="44">
        <v>124</v>
      </c>
      <c r="E135" s="32">
        <f t="shared" si="42"/>
        <v>0.32891246684350134</v>
      </c>
      <c r="F135" s="32">
        <f>D135/D137</f>
        <v>2.7640319201105612E-3</v>
      </c>
      <c r="G135" s="44">
        <v>253</v>
      </c>
      <c r="H135" s="45">
        <f t="shared" si="46"/>
        <v>0.67108753315649872</v>
      </c>
      <c r="I135" s="32">
        <f>G135/G137</f>
        <v>2.7321814254859612E-2</v>
      </c>
      <c r="J135" s="44">
        <f t="shared" si="43"/>
        <v>377</v>
      </c>
      <c r="K135" s="32">
        <v>1</v>
      </c>
      <c r="L135" s="32">
        <f>J135/J137</f>
        <v>6.9657440597169357E-3</v>
      </c>
      <c r="N135" s="201" t="s">
        <v>106</v>
      </c>
      <c r="O135" s="202"/>
      <c r="P135" s="31">
        <v>252</v>
      </c>
      <c r="Q135" s="32">
        <f t="shared" si="44"/>
        <v>0.45487364620938631</v>
      </c>
      <c r="R135" s="32">
        <f>P135/P137</f>
        <v>5.7210316018888483E-3</v>
      </c>
      <c r="S135" s="31">
        <v>302</v>
      </c>
      <c r="T135" s="45">
        <f t="shared" si="47"/>
        <v>0.54512635379061369</v>
      </c>
      <c r="U135" s="32">
        <f>S135/S137</f>
        <v>2.9978161604129441E-2</v>
      </c>
      <c r="V135" s="44">
        <f t="shared" si="45"/>
        <v>554</v>
      </c>
      <c r="W135" s="32">
        <v>1</v>
      </c>
      <c r="X135" s="32">
        <f>V135/V137</f>
        <v>1.0236133180591996E-2</v>
      </c>
    </row>
    <row r="136" spans="2:24">
      <c r="B136" s="201" t="s">
        <v>44</v>
      </c>
      <c r="C136" s="202"/>
      <c r="D136" s="44">
        <v>259</v>
      </c>
      <c r="E136" s="32">
        <f t="shared" si="42"/>
        <v>0.12469908521906596</v>
      </c>
      <c r="F136" s="32">
        <f>D136/D137</f>
        <v>5.7732602202309304E-3</v>
      </c>
      <c r="G136" s="44">
        <v>1818</v>
      </c>
      <c r="H136" s="45">
        <f t="shared" si="46"/>
        <v>0.87530091478093408</v>
      </c>
      <c r="I136" s="32">
        <f>G136/G137</f>
        <v>0.19632829373650107</v>
      </c>
      <c r="J136" s="44">
        <f t="shared" si="43"/>
        <v>2077</v>
      </c>
      <c r="K136" s="32">
        <v>1</v>
      </c>
      <c r="L136" s="32">
        <f>J136/J137</f>
        <v>3.8376261039872878E-2</v>
      </c>
      <c r="N136" s="201" t="s">
        <v>107</v>
      </c>
      <c r="O136" s="202"/>
      <c r="P136" s="31">
        <v>517</v>
      </c>
      <c r="Q136" s="32">
        <f t="shared" si="44"/>
        <v>0.14534720269890358</v>
      </c>
      <c r="R136" s="32">
        <f>P136/P137</f>
        <v>1.1737195786414821E-2</v>
      </c>
      <c r="S136" s="31">
        <v>3040</v>
      </c>
      <c r="T136" s="45">
        <f t="shared" si="47"/>
        <v>0.85465279730109645</v>
      </c>
      <c r="U136" s="32">
        <f>S136/S137</f>
        <v>0.30176692475679967</v>
      </c>
      <c r="V136" s="44">
        <f t="shared" si="45"/>
        <v>3557</v>
      </c>
      <c r="W136" s="32">
        <v>1</v>
      </c>
      <c r="X136" s="32">
        <f>V136/V137</f>
        <v>6.5721887587302755E-2</v>
      </c>
    </row>
    <row r="137" spans="2:24">
      <c r="B137" s="218" t="s">
        <v>3</v>
      </c>
      <c r="C137" s="219"/>
      <c r="D137" s="35">
        <f>SUM(D129:D136)</f>
        <v>44862</v>
      </c>
      <c r="E137" s="40">
        <f>+D137/J137</f>
        <v>0.8289050663316212</v>
      </c>
      <c r="F137" s="40">
        <v>1</v>
      </c>
      <c r="G137" s="35">
        <f>SUM(G129:G136)</f>
        <v>9260</v>
      </c>
      <c r="H137" s="40">
        <f t="shared" si="46"/>
        <v>0.17109493366837886</v>
      </c>
      <c r="I137" s="40">
        <v>1</v>
      </c>
      <c r="J137" s="35">
        <f>SUM(J129:J136)</f>
        <v>54122</v>
      </c>
      <c r="K137" s="40">
        <v>1</v>
      </c>
      <c r="L137" s="40">
        <v>1</v>
      </c>
      <c r="N137" s="218" t="s">
        <v>3</v>
      </c>
      <c r="O137" s="219"/>
      <c r="P137" s="35">
        <f>SUM(P129:P136)</f>
        <v>44048</v>
      </c>
      <c r="Q137" s="40">
        <f>+P137/V137</f>
        <v>0.81386497173053474</v>
      </c>
      <c r="R137" s="40">
        <v>1</v>
      </c>
      <c r="S137" s="35">
        <f>SUM(S129:S136)</f>
        <v>10074</v>
      </c>
      <c r="T137" s="40">
        <f t="shared" si="47"/>
        <v>0.18613502826946529</v>
      </c>
      <c r="U137" s="40">
        <v>1</v>
      </c>
      <c r="V137" s="35">
        <f>SUM(V129:V136)</f>
        <v>54122</v>
      </c>
      <c r="W137" s="40">
        <v>1</v>
      </c>
      <c r="X137" s="40">
        <v>1</v>
      </c>
    </row>
    <row r="138" spans="2:24">
      <c r="B138" s="10"/>
      <c r="C138" s="10"/>
      <c r="D138" s="10"/>
      <c r="E138" s="10"/>
      <c r="F138" s="10"/>
      <c r="G138" s="10"/>
      <c r="H138" s="10"/>
      <c r="I138" s="10"/>
      <c r="J138" s="10"/>
      <c r="K138" s="10"/>
      <c r="L138" s="10"/>
    </row>
    <row r="139" spans="2:24">
      <c r="B139" s="10"/>
      <c r="C139" s="10"/>
      <c r="D139" s="10"/>
      <c r="E139" s="10"/>
      <c r="F139" s="10"/>
      <c r="G139" s="10"/>
      <c r="H139" s="10"/>
      <c r="I139" s="10"/>
      <c r="J139" s="10"/>
      <c r="K139" s="10"/>
      <c r="L139" s="10"/>
    </row>
    <row r="140" spans="2:24">
      <c r="B140" s="9" t="s">
        <v>51</v>
      </c>
      <c r="C140" s="9"/>
      <c r="D140" s="9"/>
      <c r="E140" s="9"/>
      <c r="F140" s="9"/>
      <c r="G140" s="9"/>
      <c r="H140" s="9"/>
      <c r="I140" s="9"/>
      <c r="J140" s="9"/>
      <c r="K140" s="9"/>
      <c r="L140" s="9"/>
      <c r="N140" s="9" t="s">
        <v>115</v>
      </c>
      <c r="O140" s="9"/>
      <c r="P140" s="9"/>
      <c r="Q140" s="9"/>
      <c r="R140" s="9"/>
      <c r="S140" s="9"/>
      <c r="T140" s="9"/>
      <c r="U140" s="9"/>
      <c r="V140" s="9"/>
      <c r="W140" s="9"/>
      <c r="X140" s="9"/>
    </row>
    <row r="141" spans="2:24">
      <c r="B141" s="9"/>
      <c r="C141" s="9"/>
      <c r="D141" s="216" t="s">
        <v>31</v>
      </c>
      <c r="E141" s="216"/>
      <c r="F141" s="216"/>
      <c r="G141" s="216"/>
      <c r="H141" s="216"/>
      <c r="I141" s="216"/>
      <c r="J141" s="216"/>
      <c r="K141" s="216"/>
      <c r="L141" s="216"/>
      <c r="N141" s="9"/>
      <c r="O141" s="9"/>
      <c r="P141" s="216" t="s">
        <v>31</v>
      </c>
      <c r="Q141" s="216"/>
      <c r="R141" s="216"/>
      <c r="S141" s="216"/>
      <c r="T141" s="216"/>
      <c r="U141" s="216"/>
      <c r="V141" s="216"/>
      <c r="W141" s="216"/>
      <c r="X141" s="216"/>
    </row>
    <row r="142" spans="2:24">
      <c r="B142" s="217" t="s">
        <v>33</v>
      </c>
      <c r="C142" s="217"/>
      <c r="D142" s="213" t="s">
        <v>34</v>
      </c>
      <c r="E142" s="214"/>
      <c r="F142" s="215"/>
      <c r="G142" s="213" t="s">
        <v>35</v>
      </c>
      <c r="H142" s="214"/>
      <c r="I142" s="215"/>
      <c r="J142" s="213" t="s">
        <v>3</v>
      </c>
      <c r="K142" s="214"/>
      <c r="L142" s="215"/>
      <c r="N142" s="217" t="s">
        <v>33</v>
      </c>
      <c r="O142" s="217"/>
      <c r="P142" s="213" t="s">
        <v>34</v>
      </c>
      <c r="Q142" s="214"/>
      <c r="R142" s="215"/>
      <c r="S142" s="213" t="s">
        <v>35</v>
      </c>
      <c r="T142" s="214"/>
      <c r="U142" s="215"/>
      <c r="V142" s="213" t="s">
        <v>3</v>
      </c>
      <c r="W142" s="214"/>
      <c r="X142" s="215"/>
    </row>
    <row r="143" spans="2:24">
      <c r="B143" s="217"/>
      <c r="C143" s="217"/>
      <c r="D143" s="42" t="s">
        <v>36</v>
      </c>
      <c r="E143" s="42" t="s">
        <v>21</v>
      </c>
      <c r="F143" s="42" t="s">
        <v>22</v>
      </c>
      <c r="G143" s="42" t="s">
        <v>36</v>
      </c>
      <c r="H143" s="42" t="s">
        <v>21</v>
      </c>
      <c r="I143" s="42" t="s">
        <v>22</v>
      </c>
      <c r="J143" s="42" t="s">
        <v>36</v>
      </c>
      <c r="K143" s="42" t="s">
        <v>21</v>
      </c>
      <c r="L143" s="42" t="s">
        <v>22</v>
      </c>
      <c r="N143" s="217"/>
      <c r="O143" s="217"/>
      <c r="P143" s="42" t="s">
        <v>36</v>
      </c>
      <c r="Q143" s="42" t="s">
        <v>21</v>
      </c>
      <c r="R143" s="42" t="s">
        <v>22</v>
      </c>
      <c r="S143" s="42" t="s">
        <v>36</v>
      </c>
      <c r="T143" s="42" t="s">
        <v>21</v>
      </c>
      <c r="U143" s="42" t="s">
        <v>22</v>
      </c>
      <c r="V143" s="42" t="s">
        <v>36</v>
      </c>
      <c r="W143" s="42" t="s">
        <v>21</v>
      </c>
      <c r="X143" s="42" t="s">
        <v>22</v>
      </c>
    </row>
    <row r="144" spans="2:24">
      <c r="B144" s="201" t="s">
        <v>37</v>
      </c>
      <c r="C144" s="202"/>
      <c r="D144" s="44">
        <v>36538</v>
      </c>
      <c r="E144" s="32">
        <f>+D144/J144</f>
        <v>0.91438724692810125</v>
      </c>
      <c r="F144" s="32">
        <f>D144/D152</f>
        <v>0.81182927100228852</v>
      </c>
      <c r="G144" s="44">
        <v>3421</v>
      </c>
      <c r="H144" s="43">
        <f>+G144/J144</f>
        <v>8.5612753071898695E-2</v>
      </c>
      <c r="I144" s="32">
        <f>G144/G152</f>
        <v>0.37531541415249586</v>
      </c>
      <c r="J144" s="44">
        <f>+D144+G144</f>
        <v>39959</v>
      </c>
      <c r="K144" s="32">
        <v>1</v>
      </c>
      <c r="L144" s="32">
        <f>J144/J152</f>
        <v>0.73831344000591259</v>
      </c>
      <c r="N144" s="201" t="s">
        <v>37</v>
      </c>
      <c r="O144" s="202"/>
      <c r="P144" s="31">
        <v>36538</v>
      </c>
      <c r="Q144" s="32">
        <f>+P144/V144</f>
        <v>0.91438724692810125</v>
      </c>
      <c r="R144" s="32">
        <f>P144/P152</f>
        <v>0.82523263167404459</v>
      </c>
      <c r="S144" s="31">
        <v>3421</v>
      </c>
      <c r="T144" s="43">
        <f>+S144/V144</f>
        <v>8.5612753071898695E-2</v>
      </c>
      <c r="U144" s="32">
        <f>S144/S152</f>
        <v>0.34745074141783466</v>
      </c>
      <c r="V144" s="44">
        <f>+P144+S144</f>
        <v>39959</v>
      </c>
      <c r="W144" s="32">
        <v>1</v>
      </c>
      <c r="X144" s="32">
        <f>V144/V152</f>
        <v>0.73831344000591259</v>
      </c>
    </row>
    <row r="145" spans="2:24">
      <c r="B145" s="201" t="s">
        <v>38</v>
      </c>
      <c r="C145" s="202"/>
      <c r="D145" s="44">
        <v>5807</v>
      </c>
      <c r="E145" s="32">
        <f t="shared" ref="E145:E151" si="48">+D145/J145</f>
        <v>0.8193876111189502</v>
      </c>
      <c r="F145" s="32">
        <f>D145/D152</f>
        <v>0.12902437398626881</v>
      </c>
      <c r="G145" s="44">
        <v>1280</v>
      </c>
      <c r="H145" s="39">
        <f>+G145/J145</f>
        <v>0.1806123888810498</v>
      </c>
      <c r="I145" s="32">
        <f>G145/G152</f>
        <v>0.14042786615469008</v>
      </c>
      <c r="J145" s="44">
        <f t="shared" ref="J145:J151" si="49">+D145+G145</f>
        <v>7087</v>
      </c>
      <c r="K145" s="32">
        <v>1</v>
      </c>
      <c r="L145" s="32">
        <f>J145/J152</f>
        <v>0.13094490225786187</v>
      </c>
      <c r="N145" s="201" t="s">
        <v>101</v>
      </c>
      <c r="O145" s="202"/>
      <c r="P145" s="31">
        <v>3390</v>
      </c>
      <c r="Q145" s="32">
        <f t="shared" ref="Q145:Q151" si="50">+P145/V145</f>
        <v>0.7903940312427139</v>
      </c>
      <c r="R145" s="32">
        <f>P145/P152</f>
        <v>7.6565182039931345E-2</v>
      </c>
      <c r="S145" s="31">
        <v>899</v>
      </c>
      <c r="T145" s="39">
        <f>+S145/V145</f>
        <v>0.20960596875728607</v>
      </c>
      <c r="U145" s="32">
        <f>S145/S152</f>
        <v>9.1306114158033719E-2</v>
      </c>
      <c r="V145" s="44">
        <f t="shared" ref="V145:V151" si="51">+P145+S145</f>
        <v>4289</v>
      </c>
      <c r="W145" s="32">
        <v>1</v>
      </c>
      <c r="X145" s="32">
        <f>V145/V152</f>
        <v>7.9246886663464022E-2</v>
      </c>
    </row>
    <row r="146" spans="2:24">
      <c r="B146" s="201" t="s">
        <v>39</v>
      </c>
      <c r="C146" s="202"/>
      <c r="D146" s="44">
        <v>1436</v>
      </c>
      <c r="E146" s="32">
        <f t="shared" si="48"/>
        <v>0.62137602769363909</v>
      </c>
      <c r="F146" s="32">
        <f>D146/D152</f>
        <v>3.190614793254383E-2</v>
      </c>
      <c r="G146" s="44">
        <v>875</v>
      </c>
      <c r="H146" s="39">
        <f>+G146/J146</f>
        <v>0.37862397230636086</v>
      </c>
      <c r="I146" s="32">
        <f>G146/G152</f>
        <v>9.5995611629182673E-2</v>
      </c>
      <c r="J146" s="44">
        <f t="shared" si="49"/>
        <v>2311</v>
      </c>
      <c r="K146" s="32">
        <v>1</v>
      </c>
      <c r="L146" s="32">
        <f>J146/J152</f>
        <v>4.2699826318317875E-2</v>
      </c>
      <c r="N146" s="201" t="s">
        <v>102</v>
      </c>
      <c r="O146" s="202"/>
      <c r="P146" s="31">
        <v>2009</v>
      </c>
      <c r="Q146" s="32">
        <f t="shared" si="50"/>
        <v>0.71801286633309502</v>
      </c>
      <c r="R146" s="32">
        <f>P146/P152</f>
        <v>4.5374469238413588E-2</v>
      </c>
      <c r="S146" s="31">
        <v>789</v>
      </c>
      <c r="T146" s="39">
        <f>+S146/V146</f>
        <v>0.28198713366690492</v>
      </c>
      <c r="U146" s="32">
        <f>S146/S152</f>
        <v>8.0134064594759288E-2</v>
      </c>
      <c r="V146" s="44">
        <f t="shared" si="51"/>
        <v>2798</v>
      </c>
      <c r="W146" s="32">
        <v>1</v>
      </c>
      <c r="X146" s="32">
        <f>V146/V152</f>
        <v>5.1698015594397843E-2</v>
      </c>
    </row>
    <row r="147" spans="2:24">
      <c r="B147" s="201" t="s">
        <v>40</v>
      </c>
      <c r="C147" s="202"/>
      <c r="D147" s="44">
        <v>585</v>
      </c>
      <c r="E147" s="32">
        <f t="shared" si="48"/>
        <v>0.54368029739776946</v>
      </c>
      <c r="F147" s="32">
        <f>D147/D152</f>
        <v>1.2997978092296754E-2</v>
      </c>
      <c r="G147" s="44">
        <v>491</v>
      </c>
      <c r="H147" s="45">
        <f t="shared" ref="H147:H152" si="52">+G147/J147</f>
        <v>0.45631970260223048</v>
      </c>
      <c r="I147" s="32">
        <f>G147/G152</f>
        <v>5.3867251782775648E-2</v>
      </c>
      <c r="J147" s="44">
        <f t="shared" si="49"/>
        <v>1076</v>
      </c>
      <c r="K147" s="32">
        <v>1</v>
      </c>
      <c r="L147" s="32">
        <f>J147/J152</f>
        <v>1.9881009570969291E-2</v>
      </c>
      <c r="N147" s="201" t="s">
        <v>103</v>
      </c>
      <c r="O147" s="202"/>
      <c r="P147" s="31">
        <v>665</v>
      </c>
      <c r="Q147" s="32">
        <f t="shared" si="50"/>
        <v>0.60018050541516244</v>
      </c>
      <c r="R147" s="32">
        <f>P147/P152</f>
        <v>1.5019423615502755E-2</v>
      </c>
      <c r="S147" s="31">
        <v>443</v>
      </c>
      <c r="T147" s="39">
        <f t="shared" ref="T147:T152" si="53">+S147/V147</f>
        <v>0.39981949458483756</v>
      </c>
      <c r="U147" s="32">
        <f>S147/S152</f>
        <v>4.499289051391428E-2</v>
      </c>
      <c r="V147" s="44">
        <f t="shared" si="51"/>
        <v>1108</v>
      </c>
      <c r="W147" s="32">
        <v>1</v>
      </c>
      <c r="X147" s="32">
        <f>V147/V152</f>
        <v>2.0472266361183992E-2</v>
      </c>
    </row>
    <row r="148" spans="2:24">
      <c r="B148" s="201" t="s">
        <v>41</v>
      </c>
      <c r="C148" s="202"/>
      <c r="D148" s="44">
        <v>217</v>
      </c>
      <c r="E148" s="32">
        <f t="shared" si="48"/>
        <v>0.34012539184952978</v>
      </c>
      <c r="F148" s="32">
        <f>D148/D152</f>
        <v>4.8214722154331551E-3</v>
      </c>
      <c r="G148" s="44">
        <v>421</v>
      </c>
      <c r="H148" s="45">
        <f t="shared" si="52"/>
        <v>0.65987460815047017</v>
      </c>
      <c r="I148" s="32">
        <f>G148/G152</f>
        <v>4.6187602852441029E-2</v>
      </c>
      <c r="J148" s="44">
        <f t="shared" si="49"/>
        <v>638</v>
      </c>
      <c r="K148" s="32">
        <v>1</v>
      </c>
      <c r="L148" s="32">
        <f>J148/J152</f>
        <v>1.1788182254905584E-2</v>
      </c>
      <c r="N148" s="201" t="s">
        <v>104</v>
      </c>
      <c r="O148" s="202"/>
      <c r="P148" s="31">
        <v>696</v>
      </c>
      <c r="Q148" s="32">
        <f t="shared" si="50"/>
        <v>0.5785536159600998</v>
      </c>
      <c r="R148" s="32">
        <f>P148/P152</f>
        <v>1.5719577197578823E-2</v>
      </c>
      <c r="S148" s="31">
        <v>507</v>
      </c>
      <c r="T148" s="39">
        <f t="shared" si="53"/>
        <v>0.42144638403990026</v>
      </c>
      <c r="U148" s="32">
        <f>S148/S152</f>
        <v>5.1492992078001218E-2</v>
      </c>
      <c r="V148" s="44">
        <f t="shared" si="51"/>
        <v>1203</v>
      </c>
      <c r="W148" s="32">
        <v>1</v>
      </c>
      <c r="X148" s="32">
        <f>V148/V152</f>
        <v>2.2227559957133883E-2</v>
      </c>
    </row>
    <row r="149" spans="2:24">
      <c r="B149" s="201" t="s">
        <v>42</v>
      </c>
      <c r="C149" s="202"/>
      <c r="D149" s="44">
        <v>141</v>
      </c>
      <c r="E149" s="32">
        <f t="shared" si="48"/>
        <v>0.28542510121457487</v>
      </c>
      <c r="F149" s="32">
        <f>D149/D152</f>
        <v>3.1328460017330637E-3</v>
      </c>
      <c r="G149" s="44">
        <v>353</v>
      </c>
      <c r="H149" s="45">
        <f t="shared" si="52"/>
        <v>0.71457489878542513</v>
      </c>
      <c r="I149" s="32">
        <f>G149/G152</f>
        <v>3.8727372462973121E-2</v>
      </c>
      <c r="J149" s="44">
        <f t="shared" si="49"/>
        <v>494</v>
      </c>
      <c r="K149" s="32">
        <v>1</v>
      </c>
      <c r="L149" s="32">
        <f>J149/J152</f>
        <v>9.1275266989394328E-3</v>
      </c>
      <c r="N149" s="201" t="s">
        <v>105</v>
      </c>
      <c r="O149" s="202"/>
      <c r="P149" s="31">
        <v>269</v>
      </c>
      <c r="Q149" s="32">
        <f t="shared" si="50"/>
        <v>0.56871035940803383</v>
      </c>
      <c r="R149" s="32">
        <f>P149/P152</f>
        <v>6.0755262444665281E-3</v>
      </c>
      <c r="S149" s="31">
        <v>204</v>
      </c>
      <c r="T149" s="45">
        <f t="shared" si="53"/>
        <v>0.43128964059196617</v>
      </c>
      <c r="U149" s="32">
        <f>S149/S152</f>
        <v>2.0719073735527116E-2</v>
      </c>
      <c r="V149" s="44">
        <f t="shared" si="51"/>
        <v>473</v>
      </c>
      <c r="W149" s="32">
        <v>1</v>
      </c>
      <c r="X149" s="32">
        <f>V149/V152</f>
        <v>8.7395144303610353E-3</v>
      </c>
    </row>
    <row r="150" spans="2:24">
      <c r="B150" s="201" t="s">
        <v>43</v>
      </c>
      <c r="C150" s="202"/>
      <c r="D150" s="44">
        <v>109</v>
      </c>
      <c r="E150" s="32">
        <f t="shared" si="48"/>
        <v>0.28989361702127658</v>
      </c>
      <c r="F150" s="32">
        <f>D150/D152</f>
        <v>2.4218454907014467E-3</v>
      </c>
      <c r="G150" s="44">
        <v>267</v>
      </c>
      <c r="H150" s="45">
        <f t="shared" si="52"/>
        <v>0.71010638297872342</v>
      </c>
      <c r="I150" s="32">
        <f>G150/G152</f>
        <v>2.9292375205704883E-2</v>
      </c>
      <c r="J150" s="44">
        <f t="shared" si="49"/>
        <v>376</v>
      </c>
      <c r="K150" s="32">
        <v>1</v>
      </c>
      <c r="L150" s="32">
        <f>J150/J152</f>
        <v>6.9472672850227268E-3</v>
      </c>
      <c r="N150" s="201" t="s">
        <v>106</v>
      </c>
      <c r="O150" s="202"/>
      <c r="P150" s="31">
        <v>294</v>
      </c>
      <c r="Q150" s="32">
        <f t="shared" si="50"/>
        <v>0.48756218905472637</v>
      </c>
      <c r="R150" s="32">
        <f>P150/P152</f>
        <v>6.6401662300117443E-3</v>
      </c>
      <c r="S150" s="31">
        <v>309</v>
      </c>
      <c r="T150" s="45">
        <f t="shared" si="53"/>
        <v>0.51243781094527363</v>
      </c>
      <c r="U150" s="32">
        <f>S150/S152</f>
        <v>3.1383302864107253E-2</v>
      </c>
      <c r="V150" s="44">
        <f t="shared" si="51"/>
        <v>603</v>
      </c>
      <c r="W150" s="32">
        <v>1</v>
      </c>
      <c r="X150" s="32">
        <f>V150/V152</f>
        <v>1.1141495140608255E-2</v>
      </c>
    </row>
    <row r="151" spans="2:24">
      <c r="B151" s="201" t="s">
        <v>44</v>
      </c>
      <c r="C151" s="202"/>
      <c r="D151" s="44">
        <v>174</v>
      </c>
      <c r="E151" s="32">
        <f t="shared" si="48"/>
        <v>7.9779917469050887E-2</v>
      </c>
      <c r="F151" s="32">
        <f>D151/D152</f>
        <v>3.8660652787344189E-3</v>
      </c>
      <c r="G151" s="44">
        <v>2007</v>
      </c>
      <c r="H151" s="45">
        <f t="shared" si="52"/>
        <v>0.92022008253094911</v>
      </c>
      <c r="I151" s="32">
        <f>G151/G152</f>
        <v>0.22018650575973669</v>
      </c>
      <c r="J151" s="44">
        <f t="shared" si="49"/>
        <v>2181</v>
      </c>
      <c r="K151" s="32">
        <v>1</v>
      </c>
      <c r="L151" s="32">
        <f>J151/J152</f>
        <v>4.0297845608070655E-2</v>
      </c>
      <c r="N151" s="201" t="s">
        <v>107</v>
      </c>
      <c r="O151" s="202"/>
      <c r="P151" s="31">
        <v>415</v>
      </c>
      <c r="Q151" s="32">
        <f t="shared" si="50"/>
        <v>0.11249661154784495</v>
      </c>
      <c r="R151" s="32">
        <f>P151/P152</f>
        <v>9.3730237600505913E-3</v>
      </c>
      <c r="S151" s="31">
        <v>3274</v>
      </c>
      <c r="T151" s="45">
        <f t="shared" si="53"/>
        <v>0.88750338845215504</v>
      </c>
      <c r="U151" s="32">
        <f>S151/S152</f>
        <v>0.33252082063782246</v>
      </c>
      <c r="V151" s="44">
        <f t="shared" si="51"/>
        <v>3689</v>
      </c>
      <c r="W151" s="32">
        <v>1</v>
      </c>
      <c r="X151" s="32">
        <f>V151/V152</f>
        <v>6.8160821846938405E-2</v>
      </c>
    </row>
    <row r="152" spans="2:24">
      <c r="B152" s="218" t="s">
        <v>3</v>
      </c>
      <c r="C152" s="219"/>
      <c r="D152" s="35">
        <f>SUM(D144:D151)</f>
        <v>45007</v>
      </c>
      <c r="E152" s="40">
        <f>+D152/J152</f>
        <v>0.8315841986622815</v>
      </c>
      <c r="F152" s="40">
        <v>1</v>
      </c>
      <c r="G152" s="35">
        <f>SUM(G144:G151)</f>
        <v>9115</v>
      </c>
      <c r="H152" s="40">
        <f t="shared" si="52"/>
        <v>0.1684158013377185</v>
      </c>
      <c r="I152" s="40">
        <v>1</v>
      </c>
      <c r="J152" s="35">
        <f>SUM(J144:J151)</f>
        <v>54122</v>
      </c>
      <c r="K152" s="40">
        <v>1</v>
      </c>
      <c r="L152" s="40">
        <v>1</v>
      </c>
      <c r="N152" s="218" t="s">
        <v>3</v>
      </c>
      <c r="O152" s="219"/>
      <c r="P152" s="35">
        <f>SUM(P144:P151)</f>
        <v>44276</v>
      </c>
      <c r="Q152" s="40">
        <f>+P152/V152</f>
        <v>0.81807767636081441</v>
      </c>
      <c r="R152" s="40">
        <v>1</v>
      </c>
      <c r="S152" s="35">
        <f>SUM(S144:S151)</f>
        <v>9846</v>
      </c>
      <c r="T152" s="40">
        <f t="shared" si="53"/>
        <v>0.18192232363918553</v>
      </c>
      <c r="U152" s="40">
        <v>1</v>
      </c>
      <c r="V152" s="35">
        <f>SUM(V144:V151)</f>
        <v>54122</v>
      </c>
      <c r="W152" s="40">
        <v>1</v>
      </c>
      <c r="X152" s="40">
        <v>1</v>
      </c>
    </row>
    <row r="153" spans="2:24">
      <c r="B153" s="10"/>
      <c r="C153" s="10"/>
      <c r="D153" s="10"/>
      <c r="E153" s="10"/>
      <c r="F153" s="10"/>
      <c r="G153" s="10"/>
      <c r="H153" s="10"/>
      <c r="I153" s="10"/>
      <c r="J153" s="10"/>
      <c r="K153" s="10"/>
      <c r="L153" s="10"/>
    </row>
    <row r="154" spans="2:24">
      <c r="B154" s="10"/>
      <c r="C154" s="10"/>
      <c r="D154" s="10"/>
      <c r="E154" s="10"/>
      <c r="F154" s="10"/>
      <c r="G154" s="10"/>
      <c r="H154" s="10"/>
      <c r="I154" s="10"/>
      <c r="J154" s="10"/>
      <c r="K154" s="10"/>
      <c r="L154" s="10"/>
    </row>
    <row r="155" spans="2:24">
      <c r="B155" s="9" t="s">
        <v>52</v>
      </c>
      <c r="C155" s="9"/>
      <c r="D155" s="9"/>
      <c r="E155" s="9"/>
      <c r="F155" s="9"/>
      <c r="G155" s="9"/>
      <c r="H155" s="9"/>
      <c r="I155" s="9"/>
      <c r="J155" s="9"/>
      <c r="K155" s="9"/>
      <c r="L155" s="9"/>
      <c r="N155" s="9" t="s">
        <v>116</v>
      </c>
      <c r="O155" s="9"/>
      <c r="P155" s="9"/>
      <c r="Q155" s="9"/>
      <c r="R155" s="9"/>
      <c r="S155" s="9"/>
      <c r="T155" s="9"/>
      <c r="U155" s="9"/>
      <c r="V155" s="9"/>
      <c r="W155" s="9"/>
      <c r="X155" s="9"/>
    </row>
    <row r="156" spans="2:24">
      <c r="B156" s="9"/>
      <c r="C156" s="9"/>
      <c r="D156" s="216" t="s">
        <v>31</v>
      </c>
      <c r="E156" s="216"/>
      <c r="F156" s="216"/>
      <c r="G156" s="216"/>
      <c r="H156" s="216"/>
      <c r="I156" s="216"/>
      <c r="J156" s="216"/>
      <c r="K156" s="216"/>
      <c r="L156" s="216"/>
      <c r="N156" s="9"/>
      <c r="O156" s="9"/>
      <c r="P156" s="216" t="s">
        <v>31</v>
      </c>
      <c r="Q156" s="216"/>
      <c r="R156" s="216"/>
      <c r="S156" s="216"/>
      <c r="T156" s="216"/>
      <c r="U156" s="216"/>
      <c r="V156" s="216"/>
      <c r="W156" s="216"/>
      <c r="X156" s="216"/>
    </row>
    <row r="157" spans="2:24">
      <c r="B157" s="217" t="s">
        <v>33</v>
      </c>
      <c r="C157" s="217"/>
      <c r="D157" s="213" t="s">
        <v>34</v>
      </c>
      <c r="E157" s="214"/>
      <c r="F157" s="215"/>
      <c r="G157" s="213" t="s">
        <v>35</v>
      </c>
      <c r="H157" s="214"/>
      <c r="I157" s="215"/>
      <c r="J157" s="213" t="s">
        <v>3</v>
      </c>
      <c r="K157" s="214"/>
      <c r="L157" s="215"/>
      <c r="N157" s="217" t="s">
        <v>33</v>
      </c>
      <c r="O157" s="217"/>
      <c r="P157" s="213" t="s">
        <v>34</v>
      </c>
      <c r="Q157" s="214"/>
      <c r="R157" s="215"/>
      <c r="S157" s="213" t="s">
        <v>35</v>
      </c>
      <c r="T157" s="214"/>
      <c r="U157" s="215"/>
      <c r="V157" s="213" t="s">
        <v>3</v>
      </c>
      <c r="W157" s="214"/>
      <c r="X157" s="215"/>
    </row>
    <row r="158" spans="2:24">
      <c r="B158" s="217"/>
      <c r="C158" s="217"/>
      <c r="D158" s="42" t="s">
        <v>36</v>
      </c>
      <c r="E158" s="42" t="s">
        <v>21</v>
      </c>
      <c r="F158" s="42" t="s">
        <v>22</v>
      </c>
      <c r="G158" s="42" t="s">
        <v>36</v>
      </c>
      <c r="H158" s="42" t="s">
        <v>21</v>
      </c>
      <c r="I158" s="42" t="s">
        <v>22</v>
      </c>
      <c r="J158" s="42" t="s">
        <v>36</v>
      </c>
      <c r="K158" s="42" t="s">
        <v>21</v>
      </c>
      <c r="L158" s="42" t="s">
        <v>22</v>
      </c>
      <c r="N158" s="217"/>
      <c r="O158" s="217"/>
      <c r="P158" s="42" t="s">
        <v>36</v>
      </c>
      <c r="Q158" s="42" t="s">
        <v>21</v>
      </c>
      <c r="R158" s="42" t="s">
        <v>22</v>
      </c>
      <c r="S158" s="42" t="s">
        <v>36</v>
      </c>
      <c r="T158" s="42" t="s">
        <v>21</v>
      </c>
      <c r="U158" s="42" t="s">
        <v>22</v>
      </c>
      <c r="V158" s="42" t="s">
        <v>36</v>
      </c>
      <c r="W158" s="42" t="s">
        <v>21</v>
      </c>
      <c r="X158" s="42" t="s">
        <v>22</v>
      </c>
    </row>
    <row r="159" spans="2:24">
      <c r="B159" s="201" t="s">
        <v>37</v>
      </c>
      <c r="C159" s="202"/>
      <c r="D159" s="44">
        <v>36457</v>
      </c>
      <c r="E159" s="32">
        <f>+D159/J159</f>
        <v>0.91302278988229402</v>
      </c>
      <c r="F159" s="32">
        <f>D159/D167</f>
        <v>0.8184491738505747</v>
      </c>
      <c r="G159" s="44">
        <v>3473</v>
      </c>
      <c r="H159" s="43">
        <f>+G159/J159</f>
        <v>8.6977210117705983E-2</v>
      </c>
      <c r="I159" s="32">
        <f>G159/G167</f>
        <v>0.36260179578200041</v>
      </c>
      <c r="J159" s="44">
        <f>+D159+G159</f>
        <v>39930</v>
      </c>
      <c r="K159" s="32">
        <v>1</v>
      </c>
      <c r="L159" s="32">
        <f>J159/J167</f>
        <v>0.73777761353978044</v>
      </c>
      <c r="N159" s="201" t="s">
        <v>37</v>
      </c>
      <c r="O159" s="202"/>
      <c r="P159" s="31">
        <v>36457</v>
      </c>
      <c r="Q159" s="32">
        <f>+P159/V159</f>
        <v>0.91302278988229402</v>
      </c>
      <c r="R159" s="32">
        <f>P159/P167</f>
        <v>0.83212361909979005</v>
      </c>
      <c r="S159" s="31">
        <v>3473</v>
      </c>
      <c r="T159" s="43">
        <f>+S159/V159</f>
        <v>8.6977210117705983E-2</v>
      </c>
      <c r="U159" s="32">
        <f>S159/S167</f>
        <v>0.33685741998060137</v>
      </c>
      <c r="V159" s="44">
        <f>+P159+S159</f>
        <v>39930</v>
      </c>
      <c r="W159" s="32">
        <v>1</v>
      </c>
      <c r="X159" s="32">
        <f>V159/V167</f>
        <v>0.73777761353978044</v>
      </c>
    </row>
    <row r="160" spans="2:24">
      <c r="B160" s="201" t="s">
        <v>38</v>
      </c>
      <c r="C160" s="202"/>
      <c r="D160" s="44">
        <v>5418</v>
      </c>
      <c r="E160" s="32">
        <f t="shared" ref="E160:E166" si="54">+D160/J160</f>
        <v>0.79512767830936304</v>
      </c>
      <c r="F160" s="32">
        <f>D160/D167</f>
        <v>0.12163254310344827</v>
      </c>
      <c r="G160" s="44">
        <v>1396</v>
      </c>
      <c r="H160" s="39">
        <f>+G160/J160</f>
        <v>0.20487232169063693</v>
      </c>
      <c r="I160" s="32">
        <f>G160/G167</f>
        <v>0.14575067863854668</v>
      </c>
      <c r="J160" s="44">
        <f t="shared" ref="J160:J166" si="55">+D160+G160</f>
        <v>6814</v>
      </c>
      <c r="K160" s="32">
        <v>1</v>
      </c>
      <c r="L160" s="32">
        <f>J160/J167</f>
        <v>0.12590074276634269</v>
      </c>
      <c r="N160" s="201" t="s">
        <v>101</v>
      </c>
      <c r="O160" s="202"/>
      <c r="P160" s="31">
        <v>3145</v>
      </c>
      <c r="Q160" s="32">
        <f t="shared" ref="Q160:Q166" si="56">+P160/V160</f>
        <v>0.78644661165291319</v>
      </c>
      <c r="R160" s="32">
        <f>P160/P167</f>
        <v>7.1783986122523513E-2</v>
      </c>
      <c r="S160" s="31">
        <v>854</v>
      </c>
      <c r="T160" s="39">
        <f>+S160/V160</f>
        <v>0.21355338834708676</v>
      </c>
      <c r="U160" s="32">
        <f>S160/S167</f>
        <v>8.2832201745877784E-2</v>
      </c>
      <c r="V160" s="44">
        <f t="shared" ref="V160:V166" si="57">+P160+S160</f>
        <v>3999</v>
      </c>
      <c r="W160" s="32">
        <v>1</v>
      </c>
      <c r="X160" s="32">
        <f>V160/V167</f>
        <v>7.38886220021433E-2</v>
      </c>
    </row>
    <row r="161" spans="2:24">
      <c r="B161" s="201" t="s">
        <v>39</v>
      </c>
      <c r="C161" s="202"/>
      <c r="D161" s="44">
        <v>1333</v>
      </c>
      <c r="E161" s="32">
        <f t="shared" si="54"/>
        <v>0.61231051906293066</v>
      </c>
      <c r="F161" s="32">
        <f>D161/D167</f>
        <v>2.9925466954022987E-2</v>
      </c>
      <c r="G161" s="44">
        <v>844</v>
      </c>
      <c r="H161" s="39">
        <f>+G161/J161</f>
        <v>0.38768948093706934</v>
      </c>
      <c r="I161" s="32">
        <f>G161/G167</f>
        <v>8.8118605136771763E-2</v>
      </c>
      <c r="J161" s="44">
        <f t="shared" si="55"/>
        <v>2177</v>
      </c>
      <c r="K161" s="32">
        <v>1</v>
      </c>
      <c r="L161" s="32">
        <f>J161/J167</f>
        <v>4.0223938509293816E-2</v>
      </c>
      <c r="N161" s="201" t="s">
        <v>102</v>
      </c>
      <c r="O161" s="202"/>
      <c r="P161" s="31">
        <v>1894</v>
      </c>
      <c r="Q161" s="32">
        <f t="shared" si="56"/>
        <v>0.67282415630550618</v>
      </c>
      <c r="R161" s="32">
        <f>P161/P167</f>
        <v>4.3230165251529264E-2</v>
      </c>
      <c r="S161" s="31">
        <v>921</v>
      </c>
      <c r="T161" s="39">
        <f>+S161/V161</f>
        <v>0.32717584369449376</v>
      </c>
      <c r="U161" s="32">
        <f>S161/S167</f>
        <v>8.933074684772066E-2</v>
      </c>
      <c r="V161" s="44">
        <f t="shared" si="57"/>
        <v>2815</v>
      </c>
      <c r="W161" s="32">
        <v>1</v>
      </c>
      <c r="X161" s="32">
        <f>V161/V167</f>
        <v>5.20121207641994E-2</v>
      </c>
    </row>
    <row r="162" spans="2:24">
      <c r="B162" s="201" t="s">
        <v>40</v>
      </c>
      <c r="C162" s="202"/>
      <c r="D162" s="44">
        <v>562</v>
      </c>
      <c r="E162" s="32">
        <f t="shared" si="54"/>
        <v>0.46989966555183948</v>
      </c>
      <c r="F162" s="32">
        <f>D162/D167</f>
        <v>1.2616738505747127E-2</v>
      </c>
      <c r="G162" s="44">
        <v>634</v>
      </c>
      <c r="H162" s="45">
        <f t="shared" ref="H162:H167" si="58">+G162/J162</f>
        <v>0.53010033444816052</v>
      </c>
      <c r="I162" s="32">
        <f>G162/G167</f>
        <v>6.6193359782835665E-2</v>
      </c>
      <c r="J162" s="44">
        <f t="shared" si="55"/>
        <v>1196</v>
      </c>
      <c r="K162" s="32">
        <v>1</v>
      </c>
      <c r="L162" s="32">
        <f>J162/J167</f>
        <v>2.2098222534274417E-2</v>
      </c>
      <c r="N162" s="201" t="s">
        <v>103</v>
      </c>
      <c r="O162" s="202"/>
      <c r="P162" s="31">
        <v>593</v>
      </c>
      <c r="Q162" s="32">
        <f t="shared" si="56"/>
        <v>0.61578400830737279</v>
      </c>
      <c r="R162" s="32">
        <f>P162/P167</f>
        <v>1.3535104537569616E-2</v>
      </c>
      <c r="S162" s="31">
        <v>370</v>
      </c>
      <c r="T162" s="39">
        <f t="shared" ref="T162:T167" si="59">+S162/V162</f>
        <v>0.38421599169262721</v>
      </c>
      <c r="U162" s="32">
        <f>S162/S167</f>
        <v>3.5887487875848688E-2</v>
      </c>
      <c r="V162" s="44">
        <f t="shared" si="57"/>
        <v>963</v>
      </c>
      <c r="W162" s="32">
        <v>1</v>
      </c>
      <c r="X162" s="32">
        <f>V162/V167</f>
        <v>1.7793134030523631E-2</v>
      </c>
    </row>
    <row r="163" spans="2:24">
      <c r="B163" s="201" t="s">
        <v>41</v>
      </c>
      <c r="C163" s="202"/>
      <c r="D163" s="44">
        <v>219</v>
      </c>
      <c r="E163" s="32">
        <f t="shared" si="54"/>
        <v>0.36868686868686867</v>
      </c>
      <c r="F163" s="32">
        <f>D163/D167</f>
        <v>4.9164870689655171E-3</v>
      </c>
      <c r="G163" s="44">
        <v>375</v>
      </c>
      <c r="H163" s="45">
        <f t="shared" si="58"/>
        <v>0.63131313131313127</v>
      </c>
      <c r="I163" s="32">
        <f>G163/G167</f>
        <v>3.915222384631447E-2</v>
      </c>
      <c r="J163" s="44">
        <f t="shared" si="55"/>
        <v>594</v>
      </c>
      <c r="K163" s="32">
        <v>1</v>
      </c>
      <c r="L163" s="32">
        <f>J163/J167</f>
        <v>1.0975204168360371E-2</v>
      </c>
      <c r="N163" s="201" t="s">
        <v>104</v>
      </c>
      <c r="O163" s="202"/>
      <c r="P163" s="31">
        <v>671</v>
      </c>
      <c r="Q163" s="32">
        <f t="shared" si="56"/>
        <v>0.55271828665568368</v>
      </c>
      <c r="R163" s="32">
        <f>P163/P167</f>
        <v>1.5315438692595636E-2</v>
      </c>
      <c r="S163" s="31">
        <v>543</v>
      </c>
      <c r="T163" s="45">
        <f t="shared" si="59"/>
        <v>0.44728171334431632</v>
      </c>
      <c r="U163" s="32">
        <f>S163/S167</f>
        <v>5.2667313288069832E-2</v>
      </c>
      <c r="V163" s="44">
        <f t="shared" si="57"/>
        <v>1214</v>
      </c>
      <c r="W163" s="32">
        <v>1</v>
      </c>
      <c r="X163" s="32">
        <f>V163/V167</f>
        <v>2.2430804478770185E-2</v>
      </c>
    </row>
    <row r="164" spans="2:24">
      <c r="B164" s="201" t="s">
        <v>42</v>
      </c>
      <c r="C164" s="202"/>
      <c r="D164" s="44">
        <v>174</v>
      </c>
      <c r="E164" s="32">
        <f t="shared" si="54"/>
        <v>0.3359073359073359</v>
      </c>
      <c r="F164" s="32">
        <f>D164/D167</f>
        <v>3.90625E-3</v>
      </c>
      <c r="G164" s="44">
        <v>344</v>
      </c>
      <c r="H164" s="45">
        <f t="shared" si="58"/>
        <v>0.6640926640926641</v>
      </c>
      <c r="I164" s="32">
        <f>G164/G167</f>
        <v>3.5915640008352477E-2</v>
      </c>
      <c r="J164" s="44">
        <f t="shared" si="55"/>
        <v>518</v>
      </c>
      <c r="K164" s="32">
        <v>1</v>
      </c>
      <c r="L164" s="32">
        <f>J164/J167</f>
        <v>9.5709692916004577E-3</v>
      </c>
      <c r="N164" s="201" t="s">
        <v>105</v>
      </c>
      <c r="O164" s="202"/>
      <c r="P164" s="31">
        <v>277</v>
      </c>
      <c r="Q164" s="32">
        <f t="shared" si="56"/>
        <v>0.50639853747714803</v>
      </c>
      <c r="R164" s="32">
        <f>P164/P167</f>
        <v>6.3224687300283029E-3</v>
      </c>
      <c r="S164" s="31">
        <v>270</v>
      </c>
      <c r="T164" s="45">
        <f t="shared" si="59"/>
        <v>0.49360146252285192</v>
      </c>
      <c r="U164" s="32">
        <f>S164/S167</f>
        <v>2.6188166828322017E-2</v>
      </c>
      <c r="V164" s="44">
        <f t="shared" si="57"/>
        <v>547</v>
      </c>
      <c r="W164" s="32">
        <v>1</v>
      </c>
      <c r="X164" s="32">
        <f>V164/V167</f>
        <v>1.010679575773253E-2</v>
      </c>
    </row>
    <row r="165" spans="2:24">
      <c r="B165" s="201" t="s">
        <v>43</v>
      </c>
      <c r="C165" s="202"/>
      <c r="D165" s="44">
        <v>132</v>
      </c>
      <c r="E165" s="32">
        <f t="shared" si="54"/>
        <v>0.30985915492957744</v>
      </c>
      <c r="F165" s="32">
        <f>D165/D167</f>
        <v>2.9633620689655171E-3</v>
      </c>
      <c r="G165" s="44">
        <v>294</v>
      </c>
      <c r="H165" s="45">
        <f t="shared" si="58"/>
        <v>0.6901408450704225</v>
      </c>
      <c r="I165" s="32">
        <f>G165/G167</f>
        <v>3.0695343495510546E-2</v>
      </c>
      <c r="J165" s="44">
        <f t="shared" si="55"/>
        <v>426</v>
      </c>
      <c r="K165" s="32">
        <v>1</v>
      </c>
      <c r="L165" s="32">
        <f>J165/J167</f>
        <v>7.8711060197331952E-3</v>
      </c>
      <c r="N165" s="201" t="s">
        <v>106</v>
      </c>
      <c r="O165" s="202"/>
      <c r="P165" s="31">
        <v>258</v>
      </c>
      <c r="Q165" s="32">
        <f t="shared" si="56"/>
        <v>0.39753466872110937</v>
      </c>
      <c r="R165" s="32">
        <f>P165/P167</f>
        <v>5.888797589701452E-3</v>
      </c>
      <c r="S165" s="31">
        <v>391</v>
      </c>
      <c r="T165" s="45">
        <f t="shared" si="59"/>
        <v>0.60246533127889057</v>
      </c>
      <c r="U165" s="32">
        <f>S165/S167</f>
        <v>3.792434529582929E-2</v>
      </c>
      <c r="V165" s="44">
        <f t="shared" si="57"/>
        <v>649</v>
      </c>
      <c r="W165" s="32">
        <v>1</v>
      </c>
      <c r="X165" s="32">
        <f>V165/V167</f>
        <v>1.1991426776541888E-2</v>
      </c>
    </row>
    <row r="166" spans="2:24">
      <c r="B166" s="201" t="s">
        <v>44</v>
      </c>
      <c r="C166" s="202"/>
      <c r="D166" s="44">
        <v>249</v>
      </c>
      <c r="E166" s="32">
        <f t="shared" si="54"/>
        <v>0.10093230644507499</v>
      </c>
      <c r="F166" s="32">
        <f>D166/D167</f>
        <v>5.5899784482758624E-3</v>
      </c>
      <c r="G166" s="44">
        <v>2218</v>
      </c>
      <c r="H166" s="45">
        <f t="shared" si="58"/>
        <v>0.899067693554925</v>
      </c>
      <c r="I166" s="32">
        <f>G166/G167</f>
        <v>0.23157235330966799</v>
      </c>
      <c r="J166" s="44">
        <f t="shared" si="55"/>
        <v>2467</v>
      </c>
      <c r="K166" s="32">
        <v>1</v>
      </c>
      <c r="L166" s="32">
        <f>J166/J167</f>
        <v>4.5582203170614538E-2</v>
      </c>
      <c r="N166" s="201" t="s">
        <v>107</v>
      </c>
      <c r="O166" s="202"/>
      <c r="P166" s="31">
        <v>517</v>
      </c>
      <c r="Q166" s="32">
        <f t="shared" si="56"/>
        <v>0.12908863920099875</v>
      </c>
      <c r="R166" s="32">
        <f>P166/P167</f>
        <v>1.1800419976262211E-2</v>
      </c>
      <c r="S166" s="31">
        <v>3488</v>
      </c>
      <c r="T166" s="45">
        <f t="shared" si="59"/>
        <v>0.87091136079900122</v>
      </c>
      <c r="U166" s="32">
        <f>S166/S167</f>
        <v>0.33831231813773038</v>
      </c>
      <c r="V166" s="44">
        <f t="shared" si="57"/>
        <v>4005</v>
      </c>
      <c r="W166" s="32">
        <v>1</v>
      </c>
      <c r="X166" s="32">
        <f>V166/V167</f>
        <v>7.3999482650308562E-2</v>
      </c>
    </row>
    <row r="167" spans="2:24">
      <c r="B167" s="218" t="s">
        <v>3</v>
      </c>
      <c r="C167" s="219"/>
      <c r="D167" s="35">
        <f>SUM(D159:D166)</f>
        <v>44544</v>
      </c>
      <c r="E167" s="40">
        <f>+D167/J167</f>
        <v>0.82302945197886257</v>
      </c>
      <c r="F167" s="40">
        <v>1</v>
      </c>
      <c r="G167" s="35">
        <f>SUM(G159:G166)</f>
        <v>9578</v>
      </c>
      <c r="H167" s="40">
        <f t="shared" si="58"/>
        <v>0.17697054802113743</v>
      </c>
      <c r="I167" s="40">
        <v>1</v>
      </c>
      <c r="J167" s="35">
        <f>SUM(J159:J166)</f>
        <v>54122</v>
      </c>
      <c r="K167" s="40">
        <v>1</v>
      </c>
      <c r="L167" s="40">
        <v>1</v>
      </c>
      <c r="N167" s="218" t="s">
        <v>3</v>
      </c>
      <c r="O167" s="219"/>
      <c r="P167" s="35">
        <f>SUM(P159:P166)</f>
        <v>43812</v>
      </c>
      <c r="Q167" s="40">
        <f>+P167/V167</f>
        <v>0.80950445290270134</v>
      </c>
      <c r="R167" s="40">
        <v>1</v>
      </c>
      <c r="S167" s="35">
        <f>SUM(S159:S166)</f>
        <v>10310</v>
      </c>
      <c r="T167" s="40">
        <f t="shared" si="59"/>
        <v>0.19049554709729868</v>
      </c>
      <c r="U167" s="40">
        <v>1</v>
      </c>
      <c r="V167" s="35">
        <f>SUM(V159:V166)</f>
        <v>54122</v>
      </c>
      <c r="W167" s="40">
        <v>1</v>
      </c>
      <c r="X167" s="40">
        <v>1</v>
      </c>
    </row>
    <row r="168" spans="2:24"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</row>
    <row r="169" spans="2:24"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</row>
    <row r="170" spans="2:24">
      <c r="B170" s="9" t="s">
        <v>53</v>
      </c>
      <c r="C170" s="9"/>
      <c r="D170" s="9"/>
      <c r="E170" s="9"/>
      <c r="F170" s="9"/>
      <c r="G170" s="9"/>
      <c r="H170" s="9"/>
      <c r="I170" s="9"/>
      <c r="J170" s="9"/>
      <c r="K170" s="9"/>
      <c r="L170" s="9"/>
      <c r="N170" s="9" t="s">
        <v>117</v>
      </c>
      <c r="O170" s="9"/>
      <c r="P170" s="9"/>
      <c r="Q170" s="9"/>
      <c r="R170" s="9"/>
      <c r="S170" s="9"/>
      <c r="T170" s="9"/>
      <c r="U170" s="9"/>
      <c r="V170" s="9"/>
      <c r="W170" s="9"/>
      <c r="X170" s="9"/>
    </row>
    <row r="171" spans="2:24">
      <c r="B171" s="9"/>
      <c r="C171" s="9"/>
      <c r="D171" s="216" t="s">
        <v>31</v>
      </c>
      <c r="E171" s="216"/>
      <c r="F171" s="216"/>
      <c r="G171" s="216"/>
      <c r="H171" s="216"/>
      <c r="I171" s="216"/>
      <c r="J171" s="216"/>
      <c r="K171" s="216"/>
      <c r="L171" s="216"/>
      <c r="N171" s="9"/>
      <c r="O171" s="9"/>
      <c r="P171" s="216" t="s">
        <v>31</v>
      </c>
      <c r="Q171" s="216"/>
      <c r="R171" s="216"/>
      <c r="S171" s="216"/>
      <c r="T171" s="216"/>
      <c r="U171" s="216"/>
      <c r="V171" s="216"/>
      <c r="W171" s="216"/>
      <c r="X171" s="216"/>
    </row>
    <row r="172" spans="2:24">
      <c r="B172" s="217" t="s">
        <v>33</v>
      </c>
      <c r="C172" s="217"/>
      <c r="D172" s="213" t="s">
        <v>34</v>
      </c>
      <c r="E172" s="214"/>
      <c r="F172" s="215"/>
      <c r="G172" s="213" t="s">
        <v>35</v>
      </c>
      <c r="H172" s="214"/>
      <c r="I172" s="215"/>
      <c r="J172" s="213" t="s">
        <v>3</v>
      </c>
      <c r="K172" s="214"/>
      <c r="L172" s="215"/>
      <c r="N172" s="217" t="s">
        <v>33</v>
      </c>
      <c r="O172" s="217"/>
      <c r="P172" s="213" t="s">
        <v>34</v>
      </c>
      <c r="Q172" s="214"/>
      <c r="R172" s="215"/>
      <c r="S172" s="213" t="s">
        <v>35</v>
      </c>
      <c r="T172" s="214"/>
      <c r="U172" s="215"/>
      <c r="V172" s="213" t="s">
        <v>3</v>
      </c>
      <c r="W172" s="214"/>
      <c r="X172" s="215"/>
    </row>
    <row r="173" spans="2:24">
      <c r="B173" s="217"/>
      <c r="C173" s="217"/>
      <c r="D173" s="42" t="s">
        <v>36</v>
      </c>
      <c r="E173" s="42" t="s">
        <v>21</v>
      </c>
      <c r="F173" s="42" t="s">
        <v>22</v>
      </c>
      <c r="G173" s="42" t="s">
        <v>36</v>
      </c>
      <c r="H173" s="42" t="s">
        <v>21</v>
      </c>
      <c r="I173" s="42" t="s">
        <v>22</v>
      </c>
      <c r="J173" s="42" t="s">
        <v>36</v>
      </c>
      <c r="K173" s="42" t="s">
        <v>21</v>
      </c>
      <c r="L173" s="42" t="s">
        <v>22</v>
      </c>
      <c r="N173" s="217"/>
      <c r="O173" s="217"/>
      <c r="P173" s="42" t="s">
        <v>36</v>
      </c>
      <c r="Q173" s="42" t="s">
        <v>21</v>
      </c>
      <c r="R173" s="42" t="s">
        <v>22</v>
      </c>
      <c r="S173" s="42" t="s">
        <v>36</v>
      </c>
      <c r="T173" s="42" t="s">
        <v>21</v>
      </c>
      <c r="U173" s="42" t="s">
        <v>22</v>
      </c>
      <c r="V173" s="42" t="s">
        <v>36</v>
      </c>
      <c r="W173" s="42" t="s">
        <v>21</v>
      </c>
      <c r="X173" s="42" t="s">
        <v>22</v>
      </c>
    </row>
    <row r="174" spans="2:24">
      <c r="B174" s="201" t="s">
        <v>37</v>
      </c>
      <c r="C174" s="202"/>
      <c r="D174" s="44">
        <v>35707</v>
      </c>
      <c r="E174" s="32">
        <f>+D174/J174</f>
        <v>0.90212475682777093</v>
      </c>
      <c r="F174" s="32">
        <f>D174/D182</f>
        <v>0.81233506233506236</v>
      </c>
      <c r="G174" s="44">
        <v>3874</v>
      </c>
      <c r="H174" s="43">
        <f>+G174/J174</f>
        <v>9.7875243172229107E-2</v>
      </c>
      <c r="I174" s="32">
        <f>G174/G182</f>
        <v>0.38107416879795397</v>
      </c>
      <c r="J174" s="44">
        <f>+D174+G174</f>
        <v>39581</v>
      </c>
      <c r="K174" s="32">
        <v>1</v>
      </c>
      <c r="L174" s="32">
        <f>J174/J182</f>
        <v>0.7313292191715014</v>
      </c>
      <c r="N174" s="201" t="s">
        <v>37</v>
      </c>
      <c r="O174" s="202"/>
      <c r="P174" s="31">
        <v>35707</v>
      </c>
      <c r="Q174" s="32">
        <f>+P174/V174</f>
        <v>0.90212475682777093</v>
      </c>
      <c r="R174" s="32">
        <f>P174/P182</f>
        <v>0.82962360594795537</v>
      </c>
      <c r="S174" s="31">
        <v>3874</v>
      </c>
      <c r="T174" s="43">
        <f>+S174/V174</f>
        <v>9.7875243172229107E-2</v>
      </c>
      <c r="U174" s="32">
        <f>S174/S182</f>
        <v>0.34957588882873125</v>
      </c>
      <c r="V174" s="44">
        <f>+P174+S174</f>
        <v>39581</v>
      </c>
      <c r="W174" s="32">
        <v>1</v>
      </c>
      <c r="X174" s="32">
        <f>V174/V182</f>
        <v>0.7313292191715014</v>
      </c>
    </row>
    <row r="175" spans="2:24">
      <c r="B175" s="201" t="s">
        <v>38</v>
      </c>
      <c r="C175" s="202"/>
      <c r="D175" s="44">
        <v>5496</v>
      </c>
      <c r="E175" s="32">
        <f t="shared" ref="E175:E181" si="60">+D175/J175</f>
        <v>0.80198453232161093</v>
      </c>
      <c r="F175" s="32">
        <f>D175/D182</f>
        <v>0.12503412503412503</v>
      </c>
      <c r="G175" s="44">
        <v>1357</v>
      </c>
      <c r="H175" s="39">
        <f>+G175/J175</f>
        <v>0.19801546767838904</v>
      </c>
      <c r="I175" s="32">
        <f>G175/G182</f>
        <v>0.1334841628959276</v>
      </c>
      <c r="J175" s="44">
        <f t="shared" ref="J175:J181" si="61">+D175+G175</f>
        <v>6853</v>
      </c>
      <c r="K175" s="32">
        <v>1</v>
      </c>
      <c r="L175" s="32">
        <f>J175/J182</f>
        <v>0.12662133697941688</v>
      </c>
      <c r="N175" s="201" t="s">
        <v>101</v>
      </c>
      <c r="O175" s="202"/>
      <c r="P175" s="31">
        <v>3203</v>
      </c>
      <c r="Q175" s="32">
        <f t="shared" ref="Q175:Q181" si="62">+P175/V175</f>
        <v>0.75631641086186541</v>
      </c>
      <c r="R175" s="32">
        <f>P175/P182</f>
        <v>7.4419144981412638E-2</v>
      </c>
      <c r="S175" s="31">
        <v>1032</v>
      </c>
      <c r="T175" s="39">
        <f>+S175/V175</f>
        <v>0.24368358913813459</v>
      </c>
      <c r="U175" s="32">
        <f>S175/S182</f>
        <v>9.3123984840281532E-2</v>
      </c>
      <c r="V175" s="44">
        <f t="shared" ref="V175:V181" si="63">+P175+S175</f>
        <v>4235</v>
      </c>
      <c r="W175" s="32">
        <v>1</v>
      </c>
      <c r="X175" s="32">
        <f>V175/V182</f>
        <v>7.8249140829976721E-2</v>
      </c>
    </row>
    <row r="176" spans="2:24">
      <c r="B176" s="201" t="s">
        <v>39</v>
      </c>
      <c r="C176" s="202"/>
      <c r="D176" s="44">
        <v>1286</v>
      </c>
      <c r="E176" s="32">
        <f t="shared" si="60"/>
        <v>0.58348457350272231</v>
      </c>
      <c r="F176" s="32">
        <f>D176/D182</f>
        <v>2.9256529256529256E-2</v>
      </c>
      <c r="G176" s="44">
        <v>918</v>
      </c>
      <c r="H176" s="39">
        <f>+G176/J176</f>
        <v>0.41651542649727769</v>
      </c>
      <c r="I176" s="32">
        <f>G176/G182</f>
        <v>9.0301003344481601E-2</v>
      </c>
      <c r="J176" s="44">
        <f t="shared" si="61"/>
        <v>2204</v>
      </c>
      <c r="K176" s="32">
        <v>1</v>
      </c>
      <c r="L176" s="32">
        <f>J176/J182</f>
        <v>4.0722811426037474E-2</v>
      </c>
      <c r="N176" s="201" t="s">
        <v>102</v>
      </c>
      <c r="O176" s="202"/>
      <c r="P176" s="31">
        <v>1780</v>
      </c>
      <c r="Q176" s="32">
        <f t="shared" si="62"/>
        <v>0.67990832696715053</v>
      </c>
      <c r="R176" s="32">
        <f>P176/P182</f>
        <v>4.1356877323420076E-2</v>
      </c>
      <c r="S176" s="31">
        <v>838</v>
      </c>
      <c r="T176" s="39">
        <f>+S176/V176</f>
        <v>0.32009167303284952</v>
      </c>
      <c r="U176" s="32">
        <f>S176/S182</f>
        <v>7.5618119473019316E-2</v>
      </c>
      <c r="V176" s="44">
        <f t="shared" si="63"/>
        <v>2618</v>
      </c>
      <c r="W176" s="32">
        <v>1</v>
      </c>
      <c r="X176" s="32">
        <f>V176/V182</f>
        <v>4.8372196149440154E-2</v>
      </c>
    </row>
    <row r="177" spans="2:28">
      <c r="B177" s="201" t="s">
        <v>40</v>
      </c>
      <c r="C177" s="202"/>
      <c r="D177" s="44">
        <v>580</v>
      </c>
      <c r="E177" s="32">
        <f t="shared" si="60"/>
        <v>0.49657534246575341</v>
      </c>
      <c r="F177" s="32">
        <f>D177/D182</f>
        <v>1.3195013195013195E-2</v>
      </c>
      <c r="G177" s="44">
        <v>588</v>
      </c>
      <c r="H177" s="45">
        <f t="shared" ref="H177:H182" si="64">+G177/J177</f>
        <v>0.50342465753424659</v>
      </c>
      <c r="I177" s="32">
        <f>G177/G182</f>
        <v>5.7839858351367304E-2</v>
      </c>
      <c r="J177" s="44">
        <f t="shared" si="61"/>
        <v>1168</v>
      </c>
      <c r="K177" s="32">
        <v>1</v>
      </c>
      <c r="L177" s="32">
        <f>J177/J182</f>
        <v>2.1580872842836555E-2</v>
      </c>
      <c r="N177" s="201" t="s">
        <v>103</v>
      </c>
      <c r="O177" s="202"/>
      <c r="P177" s="31">
        <v>525</v>
      </c>
      <c r="Q177" s="32">
        <f t="shared" si="62"/>
        <v>0.56512378902045213</v>
      </c>
      <c r="R177" s="32">
        <f>P177/P182</f>
        <v>1.2197955390334572E-2</v>
      </c>
      <c r="S177" s="31">
        <v>404</v>
      </c>
      <c r="T177" s="39">
        <f t="shared" ref="T177:T182" si="65">+S177/V177</f>
        <v>0.43487621097954793</v>
      </c>
      <c r="U177" s="32">
        <f>S177/S182</f>
        <v>3.6455513445226496E-2</v>
      </c>
      <c r="V177" s="44">
        <f t="shared" si="63"/>
        <v>929</v>
      </c>
      <c r="W177" s="32">
        <v>1</v>
      </c>
      <c r="X177" s="32">
        <f>V177/V182</f>
        <v>1.7164923690920514E-2</v>
      </c>
    </row>
    <row r="178" spans="2:28">
      <c r="B178" s="201" t="s">
        <v>41</v>
      </c>
      <c r="C178" s="202"/>
      <c r="D178" s="44">
        <v>247</v>
      </c>
      <c r="E178" s="32">
        <f t="shared" si="60"/>
        <v>0.31626120358514725</v>
      </c>
      <c r="F178" s="32">
        <f>D178/D182</f>
        <v>5.6192556192556191E-3</v>
      </c>
      <c r="G178" s="44">
        <v>534</v>
      </c>
      <c r="H178" s="45">
        <f t="shared" si="64"/>
        <v>0.6837387964148528</v>
      </c>
      <c r="I178" s="32">
        <f>G178/G182</f>
        <v>5.2528034625221327E-2</v>
      </c>
      <c r="J178" s="44">
        <f t="shared" si="61"/>
        <v>781</v>
      </c>
      <c r="K178" s="32">
        <v>1</v>
      </c>
      <c r="L178" s="32">
        <f>J178/J182</f>
        <v>1.4430361036177525E-2</v>
      </c>
      <c r="N178" s="201" t="s">
        <v>104</v>
      </c>
      <c r="O178" s="202"/>
      <c r="P178" s="31">
        <v>671</v>
      </c>
      <c r="Q178" s="32">
        <f t="shared" si="62"/>
        <v>0.52627450980392154</v>
      </c>
      <c r="R178" s="32">
        <f>P178/P182</f>
        <v>1.5590148698884759E-2</v>
      </c>
      <c r="S178" s="31">
        <v>604</v>
      </c>
      <c r="T178" s="39">
        <f t="shared" si="65"/>
        <v>0.47372549019607846</v>
      </c>
      <c r="U178" s="32">
        <f>S178/S182</f>
        <v>5.4502797329001984E-2</v>
      </c>
      <c r="V178" s="44">
        <f t="shared" si="63"/>
        <v>1275</v>
      </c>
      <c r="W178" s="32">
        <v>1</v>
      </c>
      <c r="X178" s="32">
        <f>V178/V182</f>
        <v>2.3557887735116956E-2</v>
      </c>
    </row>
    <row r="179" spans="2:28">
      <c r="B179" s="201" t="s">
        <v>42</v>
      </c>
      <c r="C179" s="202"/>
      <c r="D179" s="44">
        <v>165</v>
      </c>
      <c r="E179" s="32">
        <f t="shared" si="60"/>
        <v>0.35714285714285715</v>
      </c>
      <c r="F179" s="32">
        <f>D179/D182</f>
        <v>3.7537537537537537E-3</v>
      </c>
      <c r="G179" s="44">
        <v>297</v>
      </c>
      <c r="H179" s="45">
        <f t="shared" si="64"/>
        <v>0.6428571428571429</v>
      </c>
      <c r="I179" s="32">
        <f>G179/G182</f>
        <v>2.9215030493802873E-2</v>
      </c>
      <c r="J179" s="44">
        <f t="shared" si="61"/>
        <v>462</v>
      </c>
      <c r="K179" s="32">
        <v>1</v>
      </c>
      <c r="L179" s="32">
        <f>J179/J182</f>
        <v>8.5362699087247335E-3</v>
      </c>
      <c r="N179" s="201" t="s">
        <v>105</v>
      </c>
      <c r="O179" s="202"/>
      <c r="P179" s="31">
        <v>259</v>
      </c>
      <c r="Q179" s="32">
        <f t="shared" si="62"/>
        <v>0.53402061855670102</v>
      </c>
      <c r="R179" s="32">
        <f>P179/P182</f>
        <v>6.0176579925650554E-3</v>
      </c>
      <c r="S179" s="31">
        <v>226</v>
      </c>
      <c r="T179" s="45">
        <f t="shared" si="65"/>
        <v>0.46597938144329898</v>
      </c>
      <c r="U179" s="32">
        <f>S179/S182</f>
        <v>2.0393430788666306E-2</v>
      </c>
      <c r="V179" s="44">
        <f t="shared" si="63"/>
        <v>485</v>
      </c>
      <c r="W179" s="32">
        <v>1</v>
      </c>
      <c r="X179" s="32">
        <f>V179/V182</f>
        <v>8.9612357266915486E-3</v>
      </c>
    </row>
    <row r="180" spans="2:28">
      <c r="B180" s="201" t="s">
        <v>43</v>
      </c>
      <c r="C180" s="202"/>
      <c r="D180" s="44">
        <v>139</v>
      </c>
      <c r="E180" s="32">
        <f t="shared" si="60"/>
        <v>0.34152334152334152</v>
      </c>
      <c r="F180" s="32">
        <f>D180/D182</f>
        <v>3.1622531622531621E-3</v>
      </c>
      <c r="G180" s="44">
        <v>268</v>
      </c>
      <c r="H180" s="45">
        <f t="shared" si="64"/>
        <v>0.65847665847665848</v>
      </c>
      <c r="I180" s="32">
        <f>G180/G182</f>
        <v>2.6362384418650402E-2</v>
      </c>
      <c r="J180" s="44">
        <f t="shared" si="61"/>
        <v>407</v>
      </c>
      <c r="K180" s="32">
        <v>1</v>
      </c>
      <c r="L180" s="32">
        <f>J180/J182</f>
        <v>7.5200473005432172E-3</v>
      </c>
      <c r="N180" s="201" t="s">
        <v>106</v>
      </c>
      <c r="O180" s="202"/>
      <c r="P180" s="31">
        <v>291</v>
      </c>
      <c r="Q180" s="32">
        <f t="shared" si="62"/>
        <v>0.42606149341142019</v>
      </c>
      <c r="R180" s="32">
        <f>P180/P182</f>
        <v>6.7611524163568772E-3</v>
      </c>
      <c r="S180" s="31">
        <v>392</v>
      </c>
      <c r="T180" s="45">
        <f t="shared" si="65"/>
        <v>0.57393850658857981</v>
      </c>
      <c r="U180" s="32">
        <f>S180/S182</f>
        <v>3.5372676412199967E-2</v>
      </c>
      <c r="V180" s="44">
        <f t="shared" si="63"/>
        <v>683</v>
      </c>
      <c r="W180" s="32">
        <v>1</v>
      </c>
      <c r="X180" s="32">
        <f>V180/V182</f>
        <v>1.2619637116145006E-2</v>
      </c>
    </row>
    <row r="181" spans="2:28">
      <c r="B181" s="201" t="s">
        <v>44</v>
      </c>
      <c r="C181" s="202"/>
      <c r="D181" s="44">
        <v>336</v>
      </c>
      <c r="E181" s="32">
        <f t="shared" si="60"/>
        <v>0.12603150787696923</v>
      </c>
      <c r="F181" s="32">
        <f>D181/D182</f>
        <v>7.6440076440076436E-3</v>
      </c>
      <c r="G181" s="44">
        <v>2330</v>
      </c>
      <c r="H181" s="45">
        <f t="shared" si="64"/>
        <v>0.87396849212303074</v>
      </c>
      <c r="I181" s="32">
        <f>G181/G182</f>
        <v>0.22919535707259492</v>
      </c>
      <c r="J181" s="44">
        <f t="shared" si="61"/>
        <v>2666</v>
      </c>
      <c r="K181" s="32">
        <v>1</v>
      </c>
      <c r="L181" s="32">
        <f>J181/J182</f>
        <v>4.9259081334762207E-2</v>
      </c>
      <c r="N181" s="201" t="s">
        <v>107</v>
      </c>
      <c r="O181" s="202"/>
      <c r="P181" s="31">
        <v>604</v>
      </c>
      <c r="Q181" s="32">
        <f t="shared" si="62"/>
        <v>0.13994439295644115</v>
      </c>
      <c r="R181" s="32">
        <f>P181/P182</f>
        <v>1.4033457249070631E-2</v>
      </c>
      <c r="S181" s="31">
        <v>3712</v>
      </c>
      <c r="T181" s="45">
        <f t="shared" si="65"/>
        <v>0.86005560704355888</v>
      </c>
      <c r="U181" s="32">
        <f>S181/S182</f>
        <v>0.33495758888287314</v>
      </c>
      <c r="V181" s="44">
        <f t="shared" si="63"/>
        <v>4316</v>
      </c>
      <c r="W181" s="32">
        <v>1</v>
      </c>
      <c r="X181" s="32">
        <f>V181/V182</f>
        <v>7.9745759580207673E-2</v>
      </c>
    </row>
    <row r="182" spans="2:28">
      <c r="B182" s="218" t="s">
        <v>3</v>
      </c>
      <c r="C182" s="219"/>
      <c r="D182" s="35">
        <f>SUM(D174:D181)</f>
        <v>43956</v>
      </c>
      <c r="E182" s="40">
        <f>+D182/J182</f>
        <v>0.81216510845866741</v>
      </c>
      <c r="F182" s="40">
        <v>1</v>
      </c>
      <c r="G182" s="35">
        <f>SUM(G174:G181)</f>
        <v>10166</v>
      </c>
      <c r="H182" s="40">
        <f t="shared" si="64"/>
        <v>0.18783489154133254</v>
      </c>
      <c r="I182" s="40">
        <v>1</v>
      </c>
      <c r="J182" s="35">
        <f>SUM(J174:J181)</f>
        <v>54122</v>
      </c>
      <c r="K182" s="40">
        <v>1</v>
      </c>
      <c r="L182" s="40">
        <v>1</v>
      </c>
      <c r="N182" s="218" t="s">
        <v>3</v>
      </c>
      <c r="O182" s="219"/>
      <c r="P182" s="35">
        <f>SUM(P174:P181)</f>
        <v>43040</v>
      </c>
      <c r="Q182" s="40">
        <f>+P182/V182</f>
        <v>0.79524038283877163</v>
      </c>
      <c r="R182" s="40">
        <v>1</v>
      </c>
      <c r="S182" s="35">
        <f>SUM(S174:S181)</f>
        <v>11082</v>
      </c>
      <c r="T182" s="40">
        <f t="shared" si="65"/>
        <v>0.20475961716122834</v>
      </c>
      <c r="U182" s="40">
        <v>1</v>
      </c>
      <c r="V182" s="35">
        <f>SUM(V174:V181)</f>
        <v>54122</v>
      </c>
      <c r="W182" s="40">
        <v>1</v>
      </c>
      <c r="X182" s="40">
        <v>1</v>
      </c>
    </row>
    <row r="183" spans="2:28"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</row>
    <row r="184" spans="2:28"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</row>
    <row r="185" spans="2:28">
      <c r="B185" s="9" t="s">
        <v>54</v>
      </c>
      <c r="C185" s="9"/>
      <c r="D185" s="9"/>
      <c r="E185" s="9"/>
      <c r="F185" s="9"/>
      <c r="G185" s="9"/>
      <c r="H185" s="9"/>
      <c r="I185" s="9"/>
      <c r="J185" s="9"/>
      <c r="K185" s="9"/>
      <c r="L185" s="9"/>
      <c r="N185" s="9" t="s">
        <v>118</v>
      </c>
      <c r="O185" s="9"/>
      <c r="P185" s="9"/>
      <c r="Q185" s="9"/>
      <c r="R185" s="9"/>
      <c r="S185" s="9"/>
      <c r="T185" s="9"/>
      <c r="U185" s="9"/>
      <c r="V185" s="9"/>
      <c r="W185" s="9"/>
      <c r="X185" s="9"/>
      <c r="Z185" s="1" t="s">
        <v>319</v>
      </c>
      <c r="AA185" s="1">
        <v>0</v>
      </c>
      <c r="AB185" s="1">
        <v>1</v>
      </c>
    </row>
    <row r="186" spans="2:28">
      <c r="B186" s="9"/>
      <c r="C186" s="9"/>
      <c r="D186" s="216" t="s">
        <v>31</v>
      </c>
      <c r="E186" s="216"/>
      <c r="F186" s="216"/>
      <c r="G186" s="216"/>
      <c r="H186" s="216"/>
      <c r="I186" s="216"/>
      <c r="J186" s="216"/>
      <c r="K186" s="216"/>
      <c r="L186" s="216"/>
      <c r="N186" s="9"/>
      <c r="O186" s="9"/>
      <c r="P186" s="216" t="s">
        <v>31</v>
      </c>
      <c r="Q186" s="216"/>
      <c r="R186" s="216"/>
      <c r="S186" s="216"/>
      <c r="T186" s="216"/>
      <c r="U186" s="216"/>
      <c r="V186" s="216"/>
      <c r="W186" s="216"/>
      <c r="X186" s="216"/>
      <c r="Z186" s="1">
        <v>1</v>
      </c>
      <c r="AA186" s="1">
        <v>36906</v>
      </c>
      <c r="AB186" s="1">
        <v>3287</v>
      </c>
    </row>
    <row r="187" spans="2:28">
      <c r="B187" s="217" t="s">
        <v>33</v>
      </c>
      <c r="C187" s="217"/>
      <c r="D187" s="213" t="s">
        <v>34</v>
      </c>
      <c r="E187" s="214"/>
      <c r="F187" s="215"/>
      <c r="G187" s="213" t="s">
        <v>35</v>
      </c>
      <c r="H187" s="214"/>
      <c r="I187" s="215"/>
      <c r="J187" s="213" t="s">
        <v>3</v>
      </c>
      <c r="K187" s="214"/>
      <c r="L187" s="215"/>
      <c r="N187" s="217" t="s">
        <v>33</v>
      </c>
      <c r="O187" s="217"/>
      <c r="P187" s="213" t="s">
        <v>34</v>
      </c>
      <c r="Q187" s="214"/>
      <c r="R187" s="215"/>
      <c r="S187" s="213" t="s">
        <v>35</v>
      </c>
      <c r="T187" s="214"/>
      <c r="U187" s="215"/>
      <c r="V187" s="213" t="s">
        <v>3</v>
      </c>
      <c r="W187" s="214"/>
      <c r="X187" s="215"/>
      <c r="Z187" s="1">
        <v>2</v>
      </c>
      <c r="AA187" s="1">
        <v>6007</v>
      </c>
      <c r="AB187" s="1">
        <v>1358</v>
      </c>
    </row>
    <row r="188" spans="2:28">
      <c r="B188" s="217"/>
      <c r="C188" s="217"/>
      <c r="D188" s="42" t="s">
        <v>36</v>
      </c>
      <c r="E188" s="42" t="s">
        <v>21</v>
      </c>
      <c r="F188" s="42" t="s">
        <v>22</v>
      </c>
      <c r="G188" s="42" t="s">
        <v>36</v>
      </c>
      <c r="H188" s="42" t="s">
        <v>21</v>
      </c>
      <c r="I188" s="42" t="s">
        <v>22</v>
      </c>
      <c r="J188" s="42" t="s">
        <v>36</v>
      </c>
      <c r="K188" s="42" t="s">
        <v>21</v>
      </c>
      <c r="L188" s="42" t="s">
        <v>22</v>
      </c>
      <c r="N188" s="217"/>
      <c r="O188" s="217"/>
      <c r="P188" s="42" t="s">
        <v>36</v>
      </c>
      <c r="Q188" s="42" t="s">
        <v>21</v>
      </c>
      <c r="R188" s="42" t="s">
        <v>22</v>
      </c>
      <c r="S188" s="42" t="s">
        <v>36</v>
      </c>
      <c r="T188" s="42" t="s">
        <v>21</v>
      </c>
      <c r="U188" s="42" t="s">
        <v>22</v>
      </c>
      <c r="V188" s="42" t="s">
        <v>36</v>
      </c>
      <c r="W188" s="42" t="s">
        <v>21</v>
      </c>
      <c r="X188" s="42" t="s">
        <v>22</v>
      </c>
      <c r="Z188" s="1">
        <v>3</v>
      </c>
      <c r="AA188" s="1">
        <v>1274</v>
      </c>
      <c r="AB188" s="1">
        <v>974</v>
      </c>
    </row>
    <row r="189" spans="2:28">
      <c r="B189" s="201" t="s">
        <v>37</v>
      </c>
      <c r="C189" s="202"/>
      <c r="D189" s="44">
        <v>35579</v>
      </c>
      <c r="E189" s="32">
        <f>+D189/J189</f>
        <v>0.91641767978569955</v>
      </c>
      <c r="F189" s="32">
        <f>D189/D197</f>
        <v>0.80379089101753121</v>
      </c>
      <c r="G189" s="44">
        <v>3245</v>
      </c>
      <c r="H189" s="43">
        <f>+G189/J189</f>
        <v>8.3582320214300426E-2</v>
      </c>
      <c r="I189" s="32">
        <f>G189/G197</f>
        <v>0.32917427470075067</v>
      </c>
      <c r="J189" s="44">
        <f>+D189+G189</f>
        <v>38824</v>
      </c>
      <c r="K189" s="32">
        <v>1</v>
      </c>
      <c r="L189" s="32">
        <f>J189/J197</f>
        <v>0.71734230072798488</v>
      </c>
      <c r="N189" s="201" t="s">
        <v>37</v>
      </c>
      <c r="O189" s="202"/>
      <c r="P189" s="31">
        <v>35579</v>
      </c>
      <c r="Q189" s="32">
        <f>+P189/V189</f>
        <v>0.91641767978569955</v>
      </c>
      <c r="R189" s="32">
        <f>P189/P197</f>
        <v>0.81826544927669553</v>
      </c>
      <c r="S189" s="31">
        <v>3245</v>
      </c>
      <c r="T189" s="43">
        <f>+S189/V189</f>
        <v>8.3582320214300426E-2</v>
      </c>
      <c r="U189" s="32">
        <f>S189/S197</f>
        <v>0.30495254205431821</v>
      </c>
      <c r="V189" s="44">
        <f>+P189+S189</f>
        <v>38824</v>
      </c>
      <c r="W189" s="32">
        <v>1</v>
      </c>
      <c r="X189" s="32">
        <f>V189/V197</f>
        <v>0.71734230072798488</v>
      </c>
      <c r="Z189" s="1">
        <v>4</v>
      </c>
      <c r="AA189" s="1">
        <v>630</v>
      </c>
      <c r="AB189" s="1">
        <v>638</v>
      </c>
    </row>
    <row r="190" spans="2:28">
      <c r="B190" s="201" t="s">
        <v>38</v>
      </c>
      <c r="C190" s="202"/>
      <c r="D190" s="44">
        <v>5975</v>
      </c>
      <c r="E190" s="32">
        <f t="shared" ref="E190:E196" si="66">+D190/J190</f>
        <v>0.81603387052717835</v>
      </c>
      <c r="F190" s="32">
        <f>D190/D197</f>
        <v>0.13498554129766854</v>
      </c>
      <c r="G190" s="44">
        <v>1347</v>
      </c>
      <c r="H190" s="39">
        <f>+G190/J190</f>
        <v>0.18396612947282162</v>
      </c>
      <c r="I190" s="32">
        <f>G190/G197</f>
        <v>0.13664029214850881</v>
      </c>
      <c r="J190" s="44">
        <f t="shared" ref="J190:J196" si="67">+D190+G190</f>
        <v>7322</v>
      </c>
      <c r="K190" s="32">
        <v>1</v>
      </c>
      <c r="L190" s="32">
        <f>J190/J197</f>
        <v>0.13528694431100108</v>
      </c>
      <c r="N190" s="201" t="s">
        <v>101</v>
      </c>
      <c r="O190" s="202"/>
      <c r="P190" s="31">
        <v>3427</v>
      </c>
      <c r="Q190" s="32">
        <f t="shared" ref="Q190:Q196" si="68">+P190/V190</f>
        <v>0.78963133640552996</v>
      </c>
      <c r="R190" s="32">
        <f>P190/P197</f>
        <v>7.8816034589820838E-2</v>
      </c>
      <c r="S190" s="31">
        <v>913</v>
      </c>
      <c r="T190" s="39">
        <f>+S190/V190</f>
        <v>0.21036866359447004</v>
      </c>
      <c r="U190" s="32">
        <f>S190/S197</f>
        <v>8.5800206747486132E-2</v>
      </c>
      <c r="V190" s="44">
        <f t="shared" ref="V190:V196" si="69">+P190+S190</f>
        <v>4340</v>
      </c>
      <c r="W190" s="32">
        <v>1</v>
      </c>
      <c r="X190" s="32">
        <f>V190/V197</f>
        <v>8.0189202172868707E-2</v>
      </c>
      <c r="Z190" s="1">
        <v>5</v>
      </c>
      <c r="AA190" s="1">
        <v>256</v>
      </c>
      <c r="AB190" s="1">
        <v>474</v>
      </c>
    </row>
    <row r="191" spans="2:28">
      <c r="B191" s="201" t="s">
        <v>39</v>
      </c>
      <c r="C191" s="202"/>
      <c r="D191" s="44">
        <v>1263</v>
      </c>
      <c r="E191" s="32">
        <f t="shared" si="66"/>
        <v>0.56713066906151777</v>
      </c>
      <c r="F191" s="32">
        <f>D191/D197</f>
        <v>2.8533345382251944E-2</v>
      </c>
      <c r="G191" s="44">
        <v>964</v>
      </c>
      <c r="H191" s="39">
        <f>+G191/J191</f>
        <v>0.43286933093848229</v>
      </c>
      <c r="I191" s="32">
        <f>G191/G197</f>
        <v>9.7788598092919454E-2</v>
      </c>
      <c r="J191" s="44">
        <f t="shared" si="67"/>
        <v>2227</v>
      </c>
      <c r="K191" s="32">
        <v>1</v>
      </c>
      <c r="L191" s="32">
        <f>J191/J197</f>
        <v>4.1147777244004285E-2</v>
      </c>
      <c r="N191" s="201" t="s">
        <v>102</v>
      </c>
      <c r="O191" s="202"/>
      <c r="P191" s="31">
        <v>2119</v>
      </c>
      <c r="Q191" s="32">
        <f t="shared" si="68"/>
        <v>0.71059691482226695</v>
      </c>
      <c r="R191" s="32">
        <f>P191/P197</f>
        <v>4.8733929762424966E-2</v>
      </c>
      <c r="S191" s="31">
        <v>863</v>
      </c>
      <c r="T191" s="39">
        <f>+S191/V191</f>
        <v>0.28940308517773305</v>
      </c>
      <c r="U191" s="32">
        <f>S191/S197</f>
        <v>8.1101400244337943E-2</v>
      </c>
      <c r="V191" s="44">
        <f t="shared" si="69"/>
        <v>2982</v>
      </c>
      <c r="W191" s="32">
        <v>1</v>
      </c>
      <c r="X191" s="32">
        <f>V191/V197</f>
        <v>5.5097742138132365E-2</v>
      </c>
      <c r="Z191" s="1">
        <v>6</v>
      </c>
      <c r="AA191" s="1">
        <v>172</v>
      </c>
      <c r="AB191" s="1">
        <v>493</v>
      </c>
    </row>
    <row r="192" spans="2:28">
      <c r="B192" s="201" t="s">
        <v>40</v>
      </c>
      <c r="C192" s="202"/>
      <c r="D192" s="44">
        <v>624</v>
      </c>
      <c r="E192" s="32">
        <f t="shared" si="66"/>
        <v>0.49919999999999998</v>
      </c>
      <c r="F192" s="32">
        <f>D192/D197</f>
        <v>1.4097234773179108E-2</v>
      </c>
      <c r="G192" s="44">
        <v>626</v>
      </c>
      <c r="H192" s="45">
        <f t="shared" ref="H192:H197" si="70">+G192/J192</f>
        <v>0.50080000000000002</v>
      </c>
      <c r="I192" s="32">
        <f>G192/G197</f>
        <v>6.3501724487725703E-2</v>
      </c>
      <c r="J192" s="44">
        <f t="shared" si="67"/>
        <v>1250</v>
      </c>
      <c r="K192" s="32">
        <v>1</v>
      </c>
      <c r="L192" s="32">
        <f>J192/J197</f>
        <v>2.3095968367761722E-2</v>
      </c>
      <c r="N192" s="201" t="s">
        <v>103</v>
      </c>
      <c r="O192" s="202"/>
      <c r="P192" s="31">
        <v>602</v>
      </c>
      <c r="Q192" s="32">
        <f t="shared" si="68"/>
        <v>0.56738925541941565</v>
      </c>
      <c r="R192" s="32">
        <f>P192/P197</f>
        <v>1.3845127756951313E-2</v>
      </c>
      <c r="S192" s="31">
        <v>459</v>
      </c>
      <c r="T192" s="39">
        <f t="shared" ref="T192:T197" si="71">+S192/V192</f>
        <v>0.43261074458058435</v>
      </c>
      <c r="U192" s="32">
        <f>S192/S197</f>
        <v>4.3135043698900477E-2</v>
      </c>
      <c r="V192" s="44">
        <f t="shared" si="69"/>
        <v>1061</v>
      </c>
      <c r="W192" s="32">
        <v>1</v>
      </c>
      <c r="X192" s="32">
        <f>V192/V197</f>
        <v>1.960385795055615E-2</v>
      </c>
      <c r="Z192" s="1">
        <v>7</v>
      </c>
      <c r="AA192" s="1">
        <v>123</v>
      </c>
      <c r="AB192" s="1">
        <v>233</v>
      </c>
    </row>
    <row r="193" spans="2:28">
      <c r="B193" s="201" t="s">
        <v>41</v>
      </c>
      <c r="C193" s="202"/>
      <c r="D193" s="44">
        <v>255</v>
      </c>
      <c r="E193" s="32">
        <f t="shared" si="66"/>
        <v>0.35515320334261841</v>
      </c>
      <c r="F193" s="32">
        <f>D193/D197</f>
        <v>5.7608892101933852E-3</v>
      </c>
      <c r="G193" s="44">
        <v>463</v>
      </c>
      <c r="H193" s="45">
        <f t="shared" si="70"/>
        <v>0.64484679665738165</v>
      </c>
      <c r="I193" s="32">
        <f>G193/G197</f>
        <v>4.6966930411848247E-2</v>
      </c>
      <c r="J193" s="44">
        <f t="shared" si="67"/>
        <v>718</v>
      </c>
      <c r="K193" s="32">
        <v>1</v>
      </c>
      <c r="L193" s="32">
        <f>J193/J197</f>
        <v>1.3266324230442335E-2</v>
      </c>
      <c r="N193" s="201" t="s">
        <v>104</v>
      </c>
      <c r="O193" s="202"/>
      <c r="P193" s="31">
        <v>599</v>
      </c>
      <c r="Q193" s="32">
        <f t="shared" si="68"/>
        <v>0.51372212692967412</v>
      </c>
      <c r="R193" s="32">
        <f>P193/P197</f>
        <v>1.3776132103677468E-2</v>
      </c>
      <c r="S193" s="31">
        <v>567</v>
      </c>
      <c r="T193" s="45">
        <f t="shared" si="71"/>
        <v>0.48627787307032588</v>
      </c>
      <c r="U193" s="32">
        <f>S193/S197</f>
        <v>5.3284465745700595E-2</v>
      </c>
      <c r="V193" s="44">
        <f t="shared" si="69"/>
        <v>1166</v>
      </c>
      <c r="W193" s="32">
        <v>1</v>
      </c>
      <c r="X193" s="32">
        <f>V193/V197</f>
        <v>2.1543919293448135E-2</v>
      </c>
      <c r="Z193" s="1">
        <v>8</v>
      </c>
      <c r="AA193" s="1">
        <v>276</v>
      </c>
      <c r="AB193" s="1">
        <v>2530</v>
      </c>
    </row>
    <row r="194" spans="2:28">
      <c r="B194" s="201" t="s">
        <v>42</v>
      </c>
      <c r="C194" s="202"/>
      <c r="D194" s="44">
        <v>171</v>
      </c>
      <c r="E194" s="32">
        <f t="shared" si="66"/>
        <v>0.26027397260273971</v>
      </c>
      <c r="F194" s="32">
        <f>D194/D197</f>
        <v>3.8631845291885055E-3</v>
      </c>
      <c r="G194" s="44">
        <v>486</v>
      </c>
      <c r="H194" s="45">
        <f t="shared" si="70"/>
        <v>0.73972602739726023</v>
      </c>
      <c r="I194" s="32">
        <f>G194/G197</f>
        <v>4.9300060864272674E-2</v>
      </c>
      <c r="J194" s="44">
        <f t="shared" si="67"/>
        <v>657</v>
      </c>
      <c r="K194" s="32">
        <v>1</v>
      </c>
      <c r="L194" s="32">
        <f>J194/J197</f>
        <v>1.2139240974095562E-2</v>
      </c>
      <c r="N194" s="201" t="s">
        <v>105</v>
      </c>
      <c r="O194" s="202"/>
      <c r="P194" s="31">
        <v>273</v>
      </c>
      <c r="Q194" s="32">
        <f t="shared" si="68"/>
        <v>0.54491017964071853</v>
      </c>
      <c r="R194" s="32">
        <f>P194/P197</f>
        <v>6.2786044479197813E-3</v>
      </c>
      <c r="S194" s="31">
        <v>228</v>
      </c>
      <c r="T194" s="45">
        <f t="shared" si="71"/>
        <v>0.45508982035928142</v>
      </c>
      <c r="U194" s="32">
        <f>S194/S197</f>
        <v>2.1426557654355794E-2</v>
      </c>
      <c r="V194" s="44">
        <f t="shared" si="69"/>
        <v>501</v>
      </c>
      <c r="W194" s="32">
        <v>1</v>
      </c>
      <c r="X194" s="32">
        <f>V194/V197</f>
        <v>9.2568641217988992E-3</v>
      </c>
    </row>
    <row r="195" spans="2:28">
      <c r="B195" s="201" t="s">
        <v>43</v>
      </c>
      <c r="C195" s="202"/>
      <c r="D195" s="44">
        <v>122</v>
      </c>
      <c r="E195" s="32">
        <f t="shared" si="66"/>
        <v>0.3475783475783476</v>
      </c>
      <c r="F195" s="32">
        <f>D195/D197</f>
        <v>2.756190131935659E-3</v>
      </c>
      <c r="G195" s="44">
        <v>229</v>
      </c>
      <c r="H195" s="45">
        <f t="shared" si="70"/>
        <v>0.6524216524216524</v>
      </c>
      <c r="I195" s="32">
        <f>G195/G197</f>
        <v>2.3229864069791033E-2</v>
      </c>
      <c r="J195" s="44">
        <f t="shared" si="67"/>
        <v>351</v>
      </c>
      <c r="K195" s="32">
        <v>1</v>
      </c>
      <c r="L195" s="32">
        <f>J195/J197</f>
        <v>6.4853479176674922E-3</v>
      </c>
      <c r="N195" s="201" t="s">
        <v>106</v>
      </c>
      <c r="O195" s="202"/>
      <c r="P195" s="31">
        <v>325</v>
      </c>
      <c r="Q195" s="32">
        <f t="shared" si="68"/>
        <v>0.43391188251001334</v>
      </c>
      <c r="R195" s="32">
        <f>P195/P197</f>
        <v>7.4745291046664063E-3</v>
      </c>
      <c r="S195" s="31">
        <v>424</v>
      </c>
      <c r="T195" s="45">
        <f t="shared" si="71"/>
        <v>0.56608811748998666</v>
      </c>
      <c r="U195" s="32">
        <f>S195/S197</f>
        <v>3.9845879146696739E-2</v>
      </c>
      <c r="V195" s="44">
        <f t="shared" si="69"/>
        <v>749</v>
      </c>
      <c r="W195" s="32">
        <v>1</v>
      </c>
      <c r="X195" s="32">
        <f>V195/V197</f>
        <v>1.3839104245962824E-2</v>
      </c>
    </row>
    <row r="196" spans="2:28">
      <c r="B196" s="201" t="s">
        <v>44</v>
      </c>
      <c r="C196" s="202"/>
      <c r="D196" s="44">
        <v>275</v>
      </c>
      <c r="E196" s="32">
        <f t="shared" si="66"/>
        <v>9.9170573386224301E-2</v>
      </c>
      <c r="F196" s="32">
        <f>D196/D197</f>
        <v>6.2127236580516903E-3</v>
      </c>
      <c r="G196" s="44">
        <v>2498</v>
      </c>
      <c r="H196" s="45">
        <f t="shared" si="70"/>
        <v>0.90082942661377574</v>
      </c>
      <c r="I196" s="32">
        <f>G196/G197</f>
        <v>0.25339825522418341</v>
      </c>
      <c r="J196" s="44">
        <f t="shared" si="67"/>
        <v>2773</v>
      </c>
      <c r="K196" s="32">
        <v>1</v>
      </c>
      <c r="L196" s="32">
        <f>J196/J197</f>
        <v>5.1236096227042609E-2</v>
      </c>
      <c r="N196" s="201" t="s">
        <v>107</v>
      </c>
      <c r="O196" s="202"/>
      <c r="P196" s="31">
        <v>557</v>
      </c>
      <c r="Q196" s="32">
        <f t="shared" si="68"/>
        <v>0.12380529006445877</v>
      </c>
      <c r="R196" s="32">
        <f>P196/P197</f>
        <v>1.2810192957843657E-2</v>
      </c>
      <c r="S196" s="31">
        <v>3942</v>
      </c>
      <c r="T196" s="45">
        <f t="shared" si="71"/>
        <v>0.87619470993554127</v>
      </c>
      <c r="U196" s="32">
        <f>S196/S197</f>
        <v>0.37045390470820411</v>
      </c>
      <c r="V196" s="44">
        <f t="shared" si="69"/>
        <v>4499</v>
      </c>
      <c r="W196" s="32">
        <v>1</v>
      </c>
      <c r="X196" s="32">
        <f>V196/V197</f>
        <v>8.3127009349247993E-2</v>
      </c>
    </row>
    <row r="197" spans="2:28">
      <c r="B197" s="218" t="s">
        <v>3</v>
      </c>
      <c r="C197" s="219"/>
      <c r="D197" s="35">
        <f>SUM(D189:D196)</f>
        <v>44264</v>
      </c>
      <c r="E197" s="40">
        <f>+D197/J197</f>
        <v>0.81785595506448394</v>
      </c>
      <c r="F197" s="40">
        <v>1</v>
      </c>
      <c r="G197" s="35">
        <f>SUM(G189:G196)</f>
        <v>9858</v>
      </c>
      <c r="H197" s="40">
        <f t="shared" si="70"/>
        <v>0.18214404493551606</v>
      </c>
      <c r="I197" s="40">
        <v>1</v>
      </c>
      <c r="J197" s="35">
        <f>SUM(J189:J196)</f>
        <v>54122</v>
      </c>
      <c r="K197" s="40">
        <v>1</v>
      </c>
      <c r="L197" s="40">
        <v>1</v>
      </c>
      <c r="N197" s="218" t="s">
        <v>3</v>
      </c>
      <c r="O197" s="219"/>
      <c r="P197" s="35">
        <f>SUM(P189:P196)</f>
        <v>43481</v>
      </c>
      <c r="Q197" s="40">
        <f>+P197/V197</f>
        <v>0.803388640478918</v>
      </c>
      <c r="R197" s="40">
        <v>1</v>
      </c>
      <c r="S197" s="35">
        <f>SUM(S189:S196)</f>
        <v>10641</v>
      </c>
      <c r="T197" s="40">
        <f t="shared" si="71"/>
        <v>0.196611359521082</v>
      </c>
      <c r="U197" s="40">
        <v>1</v>
      </c>
      <c r="V197" s="35">
        <f>SUM(V189:V196)</f>
        <v>54122</v>
      </c>
      <c r="W197" s="40">
        <v>1</v>
      </c>
      <c r="X197" s="40">
        <v>1</v>
      </c>
    </row>
    <row r="198" spans="2:28">
      <c r="B198" s="46"/>
      <c r="C198" s="46"/>
      <c r="D198" s="23"/>
      <c r="E198" s="24"/>
      <c r="F198" s="24"/>
      <c r="G198" s="23"/>
      <c r="H198" s="24"/>
      <c r="I198" s="24"/>
      <c r="J198" s="23"/>
      <c r="K198" s="24"/>
      <c r="L198" s="24"/>
    </row>
    <row r="199" spans="2:28"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</row>
    <row r="200" spans="2:28">
      <c r="B200" s="3" t="s">
        <v>55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N200" s="3" t="s">
        <v>55</v>
      </c>
      <c r="O200" s="10"/>
    </row>
    <row r="201" spans="2:28"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N201" s="10"/>
      <c r="O201" s="10"/>
    </row>
    <row r="202" spans="2:28">
      <c r="B202" s="42" t="s">
        <v>4</v>
      </c>
      <c r="C202" s="42" t="s">
        <v>56</v>
      </c>
      <c r="D202" s="10"/>
      <c r="E202" s="10"/>
      <c r="F202" s="10"/>
      <c r="G202" s="10"/>
      <c r="H202" s="10"/>
      <c r="I202" s="10"/>
      <c r="J202" s="10"/>
      <c r="K202" s="10"/>
      <c r="L202" s="10"/>
      <c r="N202" s="42" t="s">
        <v>4</v>
      </c>
      <c r="O202" s="42" t="s">
        <v>56</v>
      </c>
    </row>
    <row r="203" spans="2:28">
      <c r="B203" s="42" t="s">
        <v>73</v>
      </c>
      <c r="C203" s="32">
        <f>+H32</f>
        <v>0.23472894571523595</v>
      </c>
      <c r="D203" s="10"/>
      <c r="E203" s="10"/>
      <c r="F203" s="10"/>
      <c r="G203" s="10"/>
      <c r="H203" s="10"/>
      <c r="I203" s="10"/>
      <c r="J203" s="10"/>
      <c r="K203" s="10"/>
      <c r="L203" s="10"/>
      <c r="N203" s="42" t="s">
        <v>73</v>
      </c>
      <c r="O203" s="32">
        <f>+T32</f>
        <v>0.25802815860463396</v>
      </c>
    </row>
    <row r="204" spans="2:28">
      <c r="B204" s="42" t="s">
        <v>57</v>
      </c>
      <c r="C204" s="32">
        <f>+H47</f>
        <v>0.23504305088503752</v>
      </c>
      <c r="D204" s="10"/>
      <c r="E204" s="10"/>
      <c r="F204" s="10"/>
      <c r="G204" s="10"/>
      <c r="H204" s="10"/>
      <c r="I204" s="10"/>
      <c r="J204" s="10"/>
      <c r="K204" s="10"/>
      <c r="L204" s="10"/>
      <c r="N204" s="42" t="s">
        <v>57</v>
      </c>
      <c r="O204" s="32">
        <f>+T47</f>
        <v>0.26209304903736003</v>
      </c>
    </row>
    <row r="205" spans="2:28">
      <c r="B205" s="42" t="s">
        <v>58</v>
      </c>
      <c r="C205" s="32">
        <f>+H62</f>
        <v>0.24478031114888585</v>
      </c>
      <c r="D205" s="10"/>
      <c r="E205" s="10"/>
      <c r="F205" s="10"/>
      <c r="G205" s="10"/>
      <c r="H205" s="10"/>
      <c r="I205" s="10"/>
      <c r="J205" s="10"/>
      <c r="K205" s="10"/>
      <c r="L205" s="10"/>
      <c r="N205" s="42" t="s">
        <v>58</v>
      </c>
      <c r="O205" s="32">
        <f>+T62</f>
        <v>0.27018587635342373</v>
      </c>
    </row>
    <row r="206" spans="2:28">
      <c r="B206" s="42" t="s">
        <v>59</v>
      </c>
      <c r="C206" s="32">
        <f>+H77</f>
        <v>0.15775470233915967</v>
      </c>
      <c r="D206" s="10"/>
      <c r="E206" s="10"/>
      <c r="F206" s="10"/>
      <c r="G206" s="10"/>
      <c r="H206" s="10"/>
      <c r="I206" s="10"/>
      <c r="J206" s="10"/>
      <c r="K206" s="10"/>
      <c r="L206" s="10"/>
      <c r="N206" s="42" t="s">
        <v>59</v>
      </c>
      <c r="O206" s="32">
        <f>+T77</f>
        <v>0.20926795018661543</v>
      </c>
    </row>
    <row r="207" spans="2:28">
      <c r="B207" s="42" t="s">
        <v>60</v>
      </c>
      <c r="C207" s="32">
        <f>+H92</f>
        <v>0.24141753815453976</v>
      </c>
      <c r="D207" s="10"/>
      <c r="E207" s="10"/>
      <c r="F207" s="10"/>
      <c r="G207" s="10"/>
      <c r="H207" s="10"/>
      <c r="I207" s="10"/>
      <c r="J207" s="10"/>
      <c r="K207" s="10"/>
      <c r="L207" s="10"/>
      <c r="N207" s="42" t="s">
        <v>60</v>
      </c>
      <c r="O207" s="32">
        <f>+T92</f>
        <v>0.26540039170762353</v>
      </c>
    </row>
    <row r="208" spans="2:28">
      <c r="B208" s="42" t="s">
        <v>61</v>
      </c>
      <c r="C208" s="32">
        <f>+H107</f>
        <v>0.25050811130409073</v>
      </c>
      <c r="D208" s="10"/>
      <c r="E208" s="10"/>
      <c r="F208" s="10"/>
      <c r="G208" s="10"/>
      <c r="H208" s="10"/>
      <c r="I208" s="10"/>
      <c r="J208" s="10"/>
      <c r="K208" s="10"/>
      <c r="L208" s="10"/>
      <c r="N208" s="42" t="s">
        <v>61</v>
      </c>
      <c r="O208" s="32">
        <f>+T107</f>
        <v>0.27253242673958833</v>
      </c>
    </row>
    <row r="209" spans="2:24">
      <c r="B209" s="42" t="s">
        <v>62</v>
      </c>
      <c r="C209" s="32">
        <f>+H122</f>
        <v>0.11932301097520417</v>
      </c>
      <c r="D209" s="10"/>
      <c r="E209" s="10"/>
      <c r="F209" s="10"/>
      <c r="G209" s="10"/>
      <c r="H209" s="10"/>
      <c r="I209" s="10"/>
      <c r="J209" s="10"/>
      <c r="K209" s="10"/>
      <c r="L209" s="10"/>
      <c r="N209" s="42" t="s">
        <v>62</v>
      </c>
      <c r="O209" s="32">
        <f>+T122</f>
        <v>0.13242304423339862</v>
      </c>
    </row>
    <row r="210" spans="2:24">
      <c r="B210" s="42" t="s">
        <v>63</v>
      </c>
      <c r="C210" s="32">
        <f>+H137</f>
        <v>0.17109493366837886</v>
      </c>
      <c r="D210" s="10"/>
      <c r="E210" s="10"/>
      <c r="F210" s="10"/>
      <c r="G210" s="10"/>
      <c r="H210" s="10"/>
      <c r="I210" s="10"/>
      <c r="J210" s="10"/>
      <c r="K210" s="10"/>
      <c r="L210" s="10"/>
      <c r="N210" s="42" t="s">
        <v>63</v>
      </c>
      <c r="O210" s="32">
        <f>+T137</f>
        <v>0.18613502826946529</v>
      </c>
    </row>
    <row r="211" spans="2:24">
      <c r="B211" s="42" t="s">
        <v>64</v>
      </c>
      <c r="C211" s="32">
        <f>+H152</f>
        <v>0.1684158013377185</v>
      </c>
      <c r="D211" s="10"/>
      <c r="E211" s="10"/>
      <c r="F211" s="10"/>
      <c r="G211" s="10"/>
      <c r="H211" s="10"/>
      <c r="I211" s="10"/>
      <c r="J211" s="10"/>
      <c r="K211" s="10"/>
      <c r="L211" s="10"/>
      <c r="N211" s="42" t="s">
        <v>64</v>
      </c>
      <c r="O211" s="32">
        <f>+T152</f>
        <v>0.18192232363918553</v>
      </c>
    </row>
    <row r="212" spans="2:24">
      <c r="B212" s="42" t="s">
        <v>65</v>
      </c>
      <c r="C212" s="32">
        <f>+H167</f>
        <v>0.17697054802113743</v>
      </c>
      <c r="D212" s="10"/>
      <c r="E212" s="10"/>
      <c r="F212" s="10"/>
      <c r="G212" s="10"/>
      <c r="H212" s="10"/>
      <c r="I212" s="10"/>
      <c r="J212" s="10"/>
      <c r="K212" s="10"/>
      <c r="L212" s="10"/>
      <c r="N212" s="42" t="s">
        <v>65</v>
      </c>
      <c r="O212" s="32">
        <f>+T167</f>
        <v>0.19049554709729868</v>
      </c>
    </row>
    <row r="213" spans="2:24">
      <c r="B213" s="42" t="s">
        <v>66</v>
      </c>
      <c r="C213" s="32">
        <f>+H182</f>
        <v>0.18783489154133254</v>
      </c>
      <c r="D213" s="10"/>
      <c r="E213" s="10"/>
      <c r="F213" s="10"/>
      <c r="G213" s="10"/>
      <c r="H213" s="10"/>
      <c r="I213" s="10"/>
      <c r="J213" s="10"/>
      <c r="K213" s="10"/>
      <c r="L213" s="10"/>
      <c r="N213" s="42" t="s">
        <v>66</v>
      </c>
      <c r="O213" s="32">
        <f>+T182</f>
        <v>0.20475961716122834</v>
      </c>
    </row>
    <row r="214" spans="2:24">
      <c r="B214" s="42" t="s">
        <v>67</v>
      </c>
      <c r="C214" s="32">
        <f>+H197</f>
        <v>0.18214404493551606</v>
      </c>
      <c r="D214" s="10"/>
      <c r="E214" s="10"/>
      <c r="F214" s="10"/>
      <c r="G214" s="10"/>
      <c r="H214" s="10"/>
      <c r="I214" s="10"/>
      <c r="J214" s="10"/>
      <c r="K214" s="10"/>
      <c r="L214" s="10"/>
      <c r="N214" s="42" t="s">
        <v>67</v>
      </c>
      <c r="O214" s="32">
        <f>+T197</f>
        <v>0.196611359521082</v>
      </c>
    </row>
    <row r="215" spans="2:24"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</row>
    <row r="216" spans="2:24"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</row>
    <row r="217" spans="2:24">
      <c r="B217" s="10" t="s">
        <v>68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</row>
    <row r="218" spans="2:24"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</row>
    <row r="219" spans="2:24"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</row>
    <row r="220" spans="2:24">
      <c r="B220" s="53" t="s">
        <v>69</v>
      </c>
      <c r="C220" s="9"/>
      <c r="D220" s="9"/>
      <c r="E220" s="9"/>
      <c r="F220" s="9"/>
      <c r="G220" s="9"/>
      <c r="H220" s="9"/>
      <c r="I220" s="9"/>
      <c r="J220" s="9"/>
      <c r="K220" s="9"/>
      <c r="L220" s="9"/>
      <c r="N220" s="53" t="s">
        <v>119</v>
      </c>
      <c r="O220" s="9"/>
      <c r="P220" s="9"/>
      <c r="Q220" s="9"/>
      <c r="R220" s="9"/>
      <c r="S220" s="9"/>
      <c r="T220" s="9"/>
      <c r="U220" s="9"/>
      <c r="V220" s="9"/>
      <c r="W220" s="9"/>
      <c r="X220" s="9"/>
    </row>
    <row r="221" spans="2:24">
      <c r="B221" s="220" t="s">
        <v>33</v>
      </c>
      <c r="C221" s="221"/>
      <c r="D221" s="216" t="s">
        <v>31</v>
      </c>
      <c r="E221" s="216"/>
      <c r="F221" s="216"/>
      <c r="G221" s="216"/>
      <c r="H221" s="216"/>
      <c r="I221" s="216"/>
      <c r="J221" s="216"/>
      <c r="K221" s="216"/>
      <c r="L221" s="216"/>
      <c r="N221" s="220" t="s">
        <v>33</v>
      </c>
      <c r="O221" s="221"/>
      <c r="P221" s="216" t="s">
        <v>31</v>
      </c>
      <c r="Q221" s="216"/>
      <c r="R221" s="216"/>
      <c r="S221" s="216"/>
      <c r="T221" s="216"/>
      <c r="U221" s="216"/>
      <c r="V221" s="216"/>
      <c r="W221" s="216"/>
      <c r="X221" s="216"/>
    </row>
    <row r="222" spans="2:24">
      <c r="B222" s="220"/>
      <c r="C222" s="221"/>
      <c r="D222" s="213" t="s">
        <v>34</v>
      </c>
      <c r="E222" s="214"/>
      <c r="F222" s="215"/>
      <c r="G222" s="213" t="s">
        <v>35</v>
      </c>
      <c r="H222" s="214"/>
      <c r="I222" s="215"/>
      <c r="J222" s="213" t="s">
        <v>3</v>
      </c>
      <c r="K222" s="214"/>
      <c r="L222" s="215"/>
      <c r="N222" s="220"/>
      <c r="O222" s="221"/>
      <c r="P222" s="213" t="s">
        <v>34</v>
      </c>
      <c r="Q222" s="214"/>
      <c r="R222" s="215"/>
      <c r="S222" s="213" t="s">
        <v>35</v>
      </c>
      <c r="T222" s="214"/>
      <c r="U222" s="215"/>
      <c r="V222" s="213" t="s">
        <v>3</v>
      </c>
      <c r="W222" s="214"/>
      <c r="X222" s="215"/>
    </row>
    <row r="223" spans="2:24">
      <c r="B223" s="222"/>
      <c r="C223" s="223"/>
      <c r="D223" s="42" t="s">
        <v>36</v>
      </c>
      <c r="E223" s="42" t="s">
        <v>21</v>
      </c>
      <c r="F223" s="42" t="s">
        <v>22</v>
      </c>
      <c r="G223" s="42" t="s">
        <v>36</v>
      </c>
      <c r="H223" s="42" t="s">
        <v>21</v>
      </c>
      <c r="I223" s="42" t="s">
        <v>22</v>
      </c>
      <c r="J223" s="42" t="s">
        <v>36</v>
      </c>
      <c r="K223" s="42" t="s">
        <v>21</v>
      </c>
      <c r="L223" s="42" t="s">
        <v>22</v>
      </c>
      <c r="N223" s="222"/>
      <c r="O223" s="223"/>
      <c r="P223" s="42" t="s">
        <v>36</v>
      </c>
      <c r="Q223" s="42" t="s">
        <v>21</v>
      </c>
      <c r="R223" s="42" t="s">
        <v>22</v>
      </c>
      <c r="S223" s="42" t="s">
        <v>36</v>
      </c>
      <c r="T223" s="42" t="s">
        <v>21</v>
      </c>
      <c r="U223" s="42" t="s">
        <v>22</v>
      </c>
      <c r="V223" s="42" t="s">
        <v>36</v>
      </c>
      <c r="W223" s="42" t="s">
        <v>21</v>
      </c>
      <c r="X223" s="42" t="s">
        <v>22</v>
      </c>
    </row>
    <row r="224" spans="2:24">
      <c r="B224" s="201" t="s">
        <v>37</v>
      </c>
      <c r="C224" s="202"/>
      <c r="D224" s="44">
        <f>(D114+D129+D144+D159+D174+D189)/6</f>
        <v>35494.833333333336</v>
      </c>
      <c r="E224" s="32">
        <f>+D224/J224</f>
        <v>0.91415951615464852</v>
      </c>
      <c r="F224" s="32">
        <f>D224/D232</f>
        <v>0.78790737596051741</v>
      </c>
      <c r="G224" s="44">
        <f t="shared" ref="G224:G231" si="72">(G114+G129+G144+G159+G174+G189)/6</f>
        <v>3333</v>
      </c>
      <c r="H224" s="43">
        <f>+G224/J224</f>
        <v>8.5840483845351478E-2</v>
      </c>
      <c r="I224" s="32">
        <f>G224/G232</f>
        <v>0.36737393221273079</v>
      </c>
      <c r="J224" s="44">
        <f>+D224+G224</f>
        <v>38827.833333333336</v>
      </c>
      <c r="K224" s="32">
        <v>1</v>
      </c>
      <c r="L224" s="32">
        <f>J224/J232</f>
        <v>0.71741312836431281</v>
      </c>
      <c r="N224" s="201" t="s">
        <v>37</v>
      </c>
      <c r="O224" s="202"/>
      <c r="P224" s="44">
        <f t="shared" ref="P224:P231" si="73">(P114+P129+P144+P159+P174+P189)/6</f>
        <v>35494.833333333336</v>
      </c>
      <c r="Q224" s="32">
        <f>+P224/V224</f>
        <v>0.91415951615464852</v>
      </c>
      <c r="R224" s="32">
        <f>P224/P232</f>
        <v>0.8018048883333585</v>
      </c>
      <c r="S224" s="44">
        <f t="shared" ref="S224:S231" si="74">(S114+S129+S144+S159+S174+S189)/6</f>
        <v>3333</v>
      </c>
      <c r="T224" s="43">
        <f>+S224/V224</f>
        <v>8.5840483845351478E-2</v>
      </c>
      <c r="U224" s="32">
        <f>S224/S232</f>
        <v>0.33826116373477672</v>
      </c>
      <c r="V224" s="44">
        <f>+P224+S224</f>
        <v>38827.833333333336</v>
      </c>
      <c r="W224" s="32">
        <v>1</v>
      </c>
      <c r="X224" s="32">
        <f>V224/V232</f>
        <v>0.7174131283643127</v>
      </c>
    </row>
    <row r="225" spans="2:24">
      <c r="B225" s="201" t="s">
        <v>38</v>
      </c>
      <c r="C225" s="202"/>
      <c r="D225" s="44">
        <f t="shared" ref="D225:D231" si="75">(D115+D130+D145+D160+D175+D190)/6</f>
        <v>5820.833333333333</v>
      </c>
      <c r="E225" s="32">
        <f t="shared" ref="E225:E231" si="76">+D225/J225</f>
        <v>0.82162937869056862</v>
      </c>
      <c r="F225" s="32">
        <f>D225/D232</f>
        <v>0.1292097211585774</v>
      </c>
      <c r="G225" s="44">
        <f t="shared" si="72"/>
        <v>1263.6666666666667</v>
      </c>
      <c r="H225" s="39">
        <f>+G225/J225</f>
        <v>0.1783706213094314</v>
      </c>
      <c r="I225" s="32">
        <f>G225/G232</f>
        <v>0.13928538624047029</v>
      </c>
      <c r="J225" s="44">
        <f t="shared" ref="J225:J231" si="77">+D225+G225</f>
        <v>7084.5</v>
      </c>
      <c r="K225" s="32">
        <v>1</v>
      </c>
      <c r="L225" s="32">
        <f>J225/J232</f>
        <v>0.13089871032112635</v>
      </c>
      <c r="N225" s="201" t="s">
        <v>101</v>
      </c>
      <c r="O225" s="202"/>
      <c r="P225" s="44">
        <f t="shared" si="73"/>
        <v>3327.3333333333335</v>
      </c>
      <c r="Q225" s="32">
        <f t="shared" ref="Q225:Q231" si="78">+P225/V225</f>
        <v>0.7942077415761627</v>
      </c>
      <c r="R225" s="32">
        <f>P225/P232</f>
        <v>7.5162266765055802E-2</v>
      </c>
      <c r="S225" s="44">
        <f t="shared" si="74"/>
        <v>862.16666666666663</v>
      </c>
      <c r="T225" s="39">
        <f>+S225/V225</f>
        <v>0.20579225842383736</v>
      </c>
      <c r="U225" s="32">
        <f>S225/S232</f>
        <v>8.7499999999999994E-2</v>
      </c>
      <c r="V225" s="44">
        <f t="shared" ref="V225:V231" si="79">+P225+S225</f>
        <v>4189.5</v>
      </c>
      <c r="W225" s="32">
        <v>1</v>
      </c>
      <c r="X225" s="32">
        <f>V225/V232</f>
        <v>7.7408447581390177E-2</v>
      </c>
    </row>
    <row r="226" spans="2:24">
      <c r="B226" s="201" t="s">
        <v>39</v>
      </c>
      <c r="C226" s="202"/>
      <c r="D226" s="44">
        <f t="shared" si="75"/>
        <v>1533</v>
      </c>
      <c r="E226" s="32">
        <f t="shared" si="76"/>
        <v>0.65100148630476318</v>
      </c>
      <c r="F226" s="32">
        <f>D226/D232</f>
        <v>3.4029234508707082E-2</v>
      </c>
      <c r="G226" s="44">
        <f t="shared" si="72"/>
        <v>821.83333333333337</v>
      </c>
      <c r="H226" s="39">
        <f>+G226/J226</f>
        <v>0.34899851369523677</v>
      </c>
      <c r="I226" s="32">
        <f>G226/G232</f>
        <v>9.0585101497198492E-2</v>
      </c>
      <c r="J226" s="44">
        <f t="shared" si="77"/>
        <v>2354.8333333333335</v>
      </c>
      <c r="K226" s="32">
        <v>1</v>
      </c>
      <c r="L226" s="32">
        <f>J226/J232</f>
        <v>4.3509724942414056E-2</v>
      </c>
      <c r="N226" s="201" t="s">
        <v>102</v>
      </c>
      <c r="O226" s="202"/>
      <c r="P226" s="44">
        <f t="shared" si="73"/>
        <v>2096</v>
      </c>
      <c r="Q226" s="32">
        <f t="shared" si="78"/>
        <v>0.72400690846286697</v>
      </c>
      <c r="R226" s="32">
        <f>P226/P232</f>
        <v>4.7347258406999687E-2</v>
      </c>
      <c r="S226" s="44">
        <f t="shared" si="74"/>
        <v>799</v>
      </c>
      <c r="T226" s="39">
        <f>+S226/V226</f>
        <v>0.27599309153713297</v>
      </c>
      <c r="U226" s="32">
        <f>S226/S232</f>
        <v>8.1089309878213792E-2</v>
      </c>
      <c r="V226" s="44">
        <f t="shared" si="79"/>
        <v>2895</v>
      </c>
      <c r="W226" s="32">
        <v>1</v>
      </c>
      <c r="X226" s="32">
        <f>V226/V232</f>
        <v>5.3490262739736144E-2</v>
      </c>
    </row>
    <row r="227" spans="2:24">
      <c r="B227" s="201" t="s">
        <v>40</v>
      </c>
      <c r="C227" s="202"/>
      <c r="D227" s="44">
        <f t="shared" si="75"/>
        <v>704.83333333333337</v>
      </c>
      <c r="E227" s="32">
        <f t="shared" si="76"/>
        <v>0.56673813990887156</v>
      </c>
      <c r="F227" s="32">
        <f>D227/D232</f>
        <v>1.5645752635064389E-2</v>
      </c>
      <c r="G227" s="44">
        <f t="shared" si="72"/>
        <v>538.83333333333337</v>
      </c>
      <c r="H227" s="45">
        <f t="shared" ref="H227:H232" si="80">+G227/J227</f>
        <v>0.43326186009112838</v>
      </c>
      <c r="I227" s="32">
        <f>G227/G232</f>
        <v>5.9391935335721506E-2</v>
      </c>
      <c r="J227" s="44">
        <f t="shared" si="77"/>
        <v>1243.6666666666667</v>
      </c>
      <c r="K227" s="32">
        <v>1</v>
      </c>
      <c r="L227" s="32">
        <f>J227/J232</f>
        <v>2.29789487946984E-2</v>
      </c>
      <c r="N227" s="201" t="s">
        <v>103</v>
      </c>
      <c r="O227" s="202"/>
      <c r="P227" s="44">
        <f t="shared" si="73"/>
        <v>652</v>
      </c>
      <c r="Q227" s="32">
        <f t="shared" si="78"/>
        <v>0.62883780742645878</v>
      </c>
      <c r="R227" s="32">
        <f>P227/P232</f>
        <v>1.4728250229658299E-2</v>
      </c>
      <c r="S227" s="44">
        <f t="shared" si="74"/>
        <v>384.83333333333331</v>
      </c>
      <c r="T227" s="39">
        <f t="shared" ref="T227:T232" si="81">+S227/V227</f>
        <v>0.37116219257354122</v>
      </c>
      <c r="U227" s="32">
        <f>S227/S232</f>
        <v>3.9056156968876855E-2</v>
      </c>
      <c r="V227" s="44">
        <f t="shared" si="79"/>
        <v>1036.8333333333333</v>
      </c>
      <c r="W227" s="32">
        <v>1</v>
      </c>
      <c r="X227" s="32">
        <f>V227/V232</f>
        <v>1.9157335895446086E-2</v>
      </c>
    </row>
    <row r="228" spans="2:24">
      <c r="B228" s="201" t="s">
        <v>41</v>
      </c>
      <c r="C228" s="202"/>
      <c r="D228" s="44">
        <f t="shared" si="75"/>
        <v>362.16666666666669</v>
      </c>
      <c r="E228" s="32">
        <f t="shared" si="76"/>
        <v>0.46670962199312716</v>
      </c>
      <c r="F228" s="32">
        <f>D228/D232</f>
        <v>8.0393049127441291E-3</v>
      </c>
      <c r="G228" s="44">
        <f t="shared" si="72"/>
        <v>413.83333333333331</v>
      </c>
      <c r="H228" s="45">
        <f t="shared" si="80"/>
        <v>0.53329037800687284</v>
      </c>
      <c r="I228" s="32">
        <f>G228/G232</f>
        <v>4.5614035087719294E-2</v>
      </c>
      <c r="J228" s="44">
        <f t="shared" si="77"/>
        <v>776</v>
      </c>
      <c r="K228" s="32">
        <v>1</v>
      </c>
      <c r="L228" s="32">
        <f>J228/J232</f>
        <v>1.4337977162706479E-2</v>
      </c>
      <c r="N228" s="201" t="s">
        <v>104</v>
      </c>
      <c r="O228" s="202"/>
      <c r="P228" s="44">
        <f t="shared" si="73"/>
        <v>808</v>
      </c>
      <c r="Q228" s="32">
        <f t="shared" si="78"/>
        <v>0.61305007587253413</v>
      </c>
      <c r="R228" s="32">
        <f>P228/P232</f>
        <v>1.8252187401171634E-2</v>
      </c>
      <c r="S228" s="44">
        <f t="shared" si="74"/>
        <v>510</v>
      </c>
      <c r="T228" s="39">
        <f t="shared" si="81"/>
        <v>0.38694992412746587</v>
      </c>
      <c r="U228" s="32">
        <f>S228/S232</f>
        <v>5.1759133964817315E-2</v>
      </c>
      <c r="V228" s="44">
        <f t="shared" si="79"/>
        <v>1318</v>
      </c>
      <c r="W228" s="32">
        <v>1</v>
      </c>
      <c r="X228" s="32">
        <f>V228/V232</f>
        <v>2.4352389046967959E-2</v>
      </c>
    </row>
    <row r="229" spans="2:24">
      <c r="B229" s="201" t="s">
        <v>42</v>
      </c>
      <c r="C229" s="202"/>
      <c r="D229" s="44">
        <f t="shared" si="75"/>
        <v>275.33333333333331</v>
      </c>
      <c r="E229" s="32">
        <f t="shared" si="76"/>
        <v>0.44112149532710282</v>
      </c>
      <c r="F229" s="32">
        <f>D229/D232</f>
        <v>6.1117955434207543E-3</v>
      </c>
      <c r="G229" s="44">
        <f t="shared" si="72"/>
        <v>348.83333333333331</v>
      </c>
      <c r="H229" s="45">
        <f t="shared" si="80"/>
        <v>0.55887850467289724</v>
      </c>
      <c r="I229" s="32">
        <f>G229/G232</f>
        <v>3.8449526958758147E-2</v>
      </c>
      <c r="J229" s="44">
        <f t="shared" si="77"/>
        <v>624.16666666666663</v>
      </c>
      <c r="K229" s="32">
        <v>1</v>
      </c>
      <c r="L229" s="32">
        <f>J229/J232</f>
        <v>1.1532586871635686E-2</v>
      </c>
      <c r="N229" s="201" t="s">
        <v>105</v>
      </c>
      <c r="O229" s="202"/>
      <c r="P229" s="44">
        <f t="shared" si="73"/>
        <v>306.66666666666669</v>
      </c>
      <c r="Q229" s="32">
        <f t="shared" si="78"/>
        <v>0.5859872611464968</v>
      </c>
      <c r="R229" s="32">
        <f>P229/P232</f>
        <v>6.927397858530489E-3</v>
      </c>
      <c r="S229" s="44">
        <f t="shared" si="74"/>
        <v>216.66666666666666</v>
      </c>
      <c r="T229" s="45">
        <f t="shared" si="81"/>
        <v>0.41401273885350315</v>
      </c>
      <c r="U229" s="32">
        <f>S229/S232</f>
        <v>2.1989174560216505E-2</v>
      </c>
      <c r="V229" s="44">
        <f t="shared" si="79"/>
        <v>523.33333333333337</v>
      </c>
      <c r="W229" s="32">
        <v>1</v>
      </c>
      <c r="X229" s="32">
        <f>V229/V232</f>
        <v>9.6695120899695751E-3</v>
      </c>
    </row>
    <row r="230" spans="2:24">
      <c r="B230" s="201" t="s">
        <v>43</v>
      </c>
      <c r="C230" s="202"/>
      <c r="D230" s="44">
        <f t="shared" si="75"/>
        <v>227.83333333333334</v>
      </c>
      <c r="E230" s="32">
        <f t="shared" si="76"/>
        <v>0.46449201495073056</v>
      </c>
      <c r="F230" s="32">
        <f>D230/D232</f>
        <v>5.057399823157489E-3</v>
      </c>
      <c r="G230" s="44">
        <f t="shared" si="72"/>
        <v>262.66666666666669</v>
      </c>
      <c r="H230" s="45">
        <f t="shared" si="80"/>
        <v>0.53550798504926944</v>
      </c>
      <c r="I230" s="32">
        <f>G230/G232</f>
        <v>2.8951961054468633E-2</v>
      </c>
      <c r="J230" s="44">
        <f t="shared" si="77"/>
        <v>490.5</v>
      </c>
      <c r="K230" s="32">
        <v>1</v>
      </c>
      <c r="L230" s="32">
        <f>J230/J232</f>
        <v>9.0628579875096996E-3</v>
      </c>
      <c r="N230" s="201" t="s">
        <v>106</v>
      </c>
      <c r="O230" s="202"/>
      <c r="P230" s="44">
        <f t="shared" si="73"/>
        <v>373.16666666666669</v>
      </c>
      <c r="Q230" s="32">
        <f t="shared" si="78"/>
        <v>0.51804720037019902</v>
      </c>
      <c r="R230" s="32">
        <f>P230/P232</f>
        <v>8.4295890245922635E-3</v>
      </c>
      <c r="S230" s="44">
        <f t="shared" si="74"/>
        <v>347.16666666666669</v>
      </c>
      <c r="T230" s="45">
        <f t="shared" si="81"/>
        <v>0.48195279962980103</v>
      </c>
      <c r="U230" s="32">
        <f>S230/S232</f>
        <v>3.523342354533153E-2</v>
      </c>
      <c r="V230" s="44">
        <f t="shared" si="79"/>
        <v>720.33333333333337</v>
      </c>
      <c r="W230" s="32">
        <v>1</v>
      </c>
      <c r="X230" s="32">
        <f>V230/V232</f>
        <v>1.3309436704728821E-2</v>
      </c>
    </row>
    <row r="231" spans="2:24">
      <c r="B231" s="201" t="s">
        <v>44</v>
      </c>
      <c r="C231" s="202"/>
      <c r="D231" s="44">
        <f t="shared" si="75"/>
        <v>630.66666666666663</v>
      </c>
      <c r="E231" s="32">
        <f t="shared" si="76"/>
        <v>0.23182013110335109</v>
      </c>
      <c r="F231" s="32">
        <f>D231/D232</f>
        <v>1.3999415457811219E-2</v>
      </c>
      <c r="G231" s="44">
        <f t="shared" si="72"/>
        <v>2089.8333333333335</v>
      </c>
      <c r="H231" s="45">
        <f t="shared" si="80"/>
        <v>0.76817986889664891</v>
      </c>
      <c r="I231" s="32">
        <f>G231/G232</f>
        <v>0.23034812161293286</v>
      </c>
      <c r="J231" s="44">
        <f t="shared" si="77"/>
        <v>2720.5</v>
      </c>
      <c r="K231" s="32">
        <v>1</v>
      </c>
      <c r="L231" s="32">
        <f>J231/J232</f>
        <v>5.0266065555596616E-2</v>
      </c>
      <c r="N231" s="201" t="s">
        <v>107</v>
      </c>
      <c r="O231" s="202"/>
      <c r="P231" s="44">
        <f t="shared" si="73"/>
        <v>1210.6666666666667</v>
      </c>
      <c r="Q231" s="32">
        <f t="shared" si="78"/>
        <v>0.26255105360176384</v>
      </c>
      <c r="R231" s="32">
        <f>P231/P232</f>
        <v>2.7348161980633407E-2</v>
      </c>
      <c r="S231" s="44">
        <f t="shared" si="74"/>
        <v>3400.5</v>
      </c>
      <c r="T231" s="45">
        <f t="shared" si="81"/>
        <v>0.7374489463982361</v>
      </c>
      <c r="U231" s="32">
        <f>S231/S232</f>
        <v>0.34511163734776723</v>
      </c>
      <c r="V231" s="44">
        <f t="shared" si="79"/>
        <v>4611.166666666667</v>
      </c>
      <c r="W231" s="32">
        <v>1</v>
      </c>
      <c r="X231" s="32">
        <f>V231/V232</f>
        <v>8.5199487577448468E-2</v>
      </c>
    </row>
    <row r="232" spans="2:24">
      <c r="B232" s="218" t="s">
        <v>3</v>
      </c>
      <c r="C232" s="219"/>
      <c r="D232" s="35">
        <f>SUM(D224:D231)</f>
        <v>45049.500000000007</v>
      </c>
      <c r="E232" s="40">
        <f>+D232/J232</f>
        <v>0.8323694615867856</v>
      </c>
      <c r="F232" s="40">
        <v>1</v>
      </c>
      <c r="G232" s="35">
        <f>SUM(G224:G231)</f>
        <v>9072.5</v>
      </c>
      <c r="H232" s="40">
        <f t="shared" si="80"/>
        <v>0.1676305384132146</v>
      </c>
      <c r="I232" s="40">
        <v>1</v>
      </c>
      <c r="J232" s="35">
        <f>SUM(J224:J231)</f>
        <v>54122</v>
      </c>
      <c r="K232" s="40">
        <v>1</v>
      </c>
      <c r="L232" s="40">
        <v>1</v>
      </c>
      <c r="N232" s="218" t="s">
        <v>3</v>
      </c>
      <c r="O232" s="219"/>
      <c r="P232" s="35">
        <f>SUM(P224:P231)</f>
        <v>44268.666666666664</v>
      </c>
      <c r="Q232" s="40">
        <f>+P232/V232</f>
        <v>0.81794218001305674</v>
      </c>
      <c r="R232" s="40">
        <v>1</v>
      </c>
      <c r="S232" s="35">
        <f>SUM(S224:S231)</f>
        <v>9853.3333333333339</v>
      </c>
      <c r="T232" s="40">
        <f t="shared" si="81"/>
        <v>0.18205781998694306</v>
      </c>
      <c r="U232" s="40">
        <v>1</v>
      </c>
      <c r="V232" s="35">
        <f>SUM(V224:V231)</f>
        <v>54122.000000000007</v>
      </c>
      <c r="W232" s="40">
        <v>1</v>
      </c>
      <c r="X232" s="40">
        <v>1</v>
      </c>
    </row>
    <row r="233" spans="2:24">
      <c r="B233" s="46"/>
      <c r="C233" s="46"/>
      <c r="D233" s="23"/>
      <c r="E233" s="24"/>
      <c r="F233" s="24"/>
      <c r="G233" s="23"/>
      <c r="H233" s="24"/>
      <c r="I233" s="24"/>
      <c r="J233" s="23"/>
      <c r="K233" s="24"/>
      <c r="L233" s="24"/>
    </row>
    <row r="234" spans="2:24">
      <c r="B234" s="46"/>
      <c r="C234" s="46"/>
      <c r="D234" s="23"/>
      <c r="E234" s="24"/>
      <c r="F234" s="24"/>
      <c r="G234" s="23"/>
      <c r="H234" s="24"/>
      <c r="I234" s="24"/>
      <c r="J234" s="23"/>
      <c r="K234" s="24"/>
      <c r="L234" s="24"/>
    </row>
    <row r="235" spans="2:24">
      <c r="B235" s="53" t="s">
        <v>70</v>
      </c>
      <c r="C235" s="9"/>
      <c r="D235" s="9"/>
      <c r="E235" s="9"/>
      <c r="F235" s="9"/>
      <c r="G235" s="9"/>
      <c r="H235" s="9"/>
      <c r="I235" s="9"/>
      <c r="J235" s="9"/>
      <c r="K235" s="9"/>
      <c r="L235" s="9"/>
      <c r="N235" s="53" t="s">
        <v>120</v>
      </c>
      <c r="O235" s="9"/>
      <c r="P235" s="9"/>
      <c r="Q235" s="9"/>
      <c r="R235" s="9"/>
      <c r="S235" s="9"/>
      <c r="T235" s="9"/>
      <c r="U235" s="9"/>
      <c r="V235" s="9"/>
      <c r="W235" s="9"/>
      <c r="X235" s="9"/>
    </row>
    <row r="236" spans="2:24">
      <c r="B236" s="220" t="s">
        <v>33</v>
      </c>
      <c r="C236" s="221"/>
      <c r="D236" s="216" t="s">
        <v>31</v>
      </c>
      <c r="E236" s="216"/>
      <c r="F236" s="216"/>
      <c r="G236" s="216"/>
      <c r="H236" s="216"/>
      <c r="I236" s="216"/>
      <c r="J236" s="216"/>
      <c r="K236" s="216"/>
      <c r="L236" s="216"/>
      <c r="N236" s="220" t="s">
        <v>33</v>
      </c>
      <c r="O236" s="221"/>
      <c r="P236" s="216" t="s">
        <v>31</v>
      </c>
      <c r="Q236" s="216"/>
      <c r="R236" s="216"/>
      <c r="S236" s="216"/>
      <c r="T236" s="216"/>
      <c r="U236" s="216"/>
      <c r="V236" s="216"/>
      <c r="W236" s="216"/>
      <c r="X236" s="216"/>
    </row>
    <row r="237" spans="2:24">
      <c r="B237" s="220"/>
      <c r="C237" s="221"/>
      <c r="D237" s="213" t="s">
        <v>34</v>
      </c>
      <c r="E237" s="214"/>
      <c r="F237" s="215"/>
      <c r="G237" s="213" t="s">
        <v>35</v>
      </c>
      <c r="H237" s="214"/>
      <c r="I237" s="215"/>
      <c r="J237" s="213" t="s">
        <v>3</v>
      </c>
      <c r="K237" s="214"/>
      <c r="L237" s="215"/>
      <c r="N237" s="220"/>
      <c r="O237" s="221"/>
      <c r="P237" s="213" t="s">
        <v>34</v>
      </c>
      <c r="Q237" s="214"/>
      <c r="R237" s="215"/>
      <c r="S237" s="213" t="s">
        <v>35</v>
      </c>
      <c r="T237" s="214"/>
      <c r="U237" s="215"/>
      <c r="V237" s="213" t="s">
        <v>3</v>
      </c>
      <c r="W237" s="214"/>
      <c r="X237" s="215"/>
    </row>
    <row r="238" spans="2:24">
      <c r="B238" s="222"/>
      <c r="C238" s="223"/>
      <c r="D238" s="42" t="s">
        <v>36</v>
      </c>
      <c r="E238" s="42" t="s">
        <v>21</v>
      </c>
      <c r="F238" s="42" t="s">
        <v>22</v>
      </c>
      <c r="G238" s="42" t="s">
        <v>36</v>
      </c>
      <c r="H238" s="42" t="s">
        <v>21</v>
      </c>
      <c r="I238" s="42" t="s">
        <v>22</v>
      </c>
      <c r="J238" s="42" t="s">
        <v>36</v>
      </c>
      <c r="K238" s="42" t="s">
        <v>21</v>
      </c>
      <c r="L238" s="42" t="s">
        <v>22</v>
      </c>
      <c r="N238" s="222"/>
      <c r="O238" s="223"/>
      <c r="P238" s="42" t="s">
        <v>36</v>
      </c>
      <c r="Q238" s="42" t="s">
        <v>21</v>
      </c>
      <c r="R238" s="42" t="s">
        <v>22</v>
      </c>
      <c r="S238" s="42" t="s">
        <v>36</v>
      </c>
      <c r="T238" s="42" t="s">
        <v>21</v>
      </c>
      <c r="U238" s="42" t="s">
        <v>22</v>
      </c>
      <c r="V238" s="42" t="s">
        <v>36</v>
      </c>
      <c r="W238" s="42" t="s">
        <v>21</v>
      </c>
      <c r="X238" s="42" t="s">
        <v>22</v>
      </c>
    </row>
    <row r="239" spans="2:24">
      <c r="B239" s="201" t="s">
        <v>37</v>
      </c>
      <c r="C239" s="202"/>
      <c r="D239" s="44">
        <f>(D24+D39+D54+D69+D84+D99+D114+D129+D144+D159+D174+D189)/12</f>
        <v>32688</v>
      </c>
      <c r="E239" s="32">
        <f>+D239/J239</f>
        <v>0.90162186017432244</v>
      </c>
      <c r="F239" s="32">
        <f>D239/D247</f>
        <v>0.75261035238318175</v>
      </c>
      <c r="G239" s="44">
        <f t="shared" ref="G239:G246" si="82">(G24+G39+G54+G69+G84+G99+G114+G129+G144+G159+G174+G189)/12</f>
        <v>3566.6666666666665</v>
      </c>
      <c r="H239" s="43">
        <f>+G239/J239</f>
        <v>9.8378139825677613E-2</v>
      </c>
      <c r="I239" s="32">
        <f>G239/G247</f>
        <v>0.33367116239182976</v>
      </c>
      <c r="J239" s="44">
        <f>+D239+G239</f>
        <v>36254.666666666664</v>
      </c>
      <c r="K239" s="32">
        <v>1</v>
      </c>
      <c r="L239" s="32">
        <f>J239/J247</f>
        <v>0.66986930761366292</v>
      </c>
      <c r="N239" s="201" t="s">
        <v>37</v>
      </c>
      <c r="O239" s="202"/>
      <c r="P239" s="44">
        <f t="shared" ref="P239:P246" si="83">(P24+P39+P54+P69+P84+P99+P114+P129+P144+P159+P174+P189)/12</f>
        <v>32688</v>
      </c>
      <c r="Q239" s="32">
        <f>+P239/V239</f>
        <v>0.90162186017432244</v>
      </c>
      <c r="R239" s="32">
        <f>P239/P247</f>
        <v>0.77348061940603141</v>
      </c>
      <c r="S239" s="44">
        <f t="shared" ref="S239:S246" si="84">(S24+S39+S54+S69+S84+S99+S114+S129+S144+S159+S174+S189)/12</f>
        <v>3566.6666666666665</v>
      </c>
      <c r="T239" s="43">
        <f>+S239/V239</f>
        <v>9.8378139825677613E-2</v>
      </c>
      <c r="U239" s="32">
        <f>S239/S247</f>
        <v>0.30070328033555116</v>
      </c>
      <c r="V239" s="44">
        <f>+P239+S239</f>
        <v>36254.666666666664</v>
      </c>
      <c r="W239" s="32">
        <v>1</v>
      </c>
      <c r="X239" s="32">
        <f>V239/V247</f>
        <v>0.66986930761366303</v>
      </c>
    </row>
    <row r="240" spans="2:24">
      <c r="B240" s="201" t="s">
        <v>38</v>
      </c>
      <c r="C240" s="202"/>
      <c r="D240" s="44">
        <f t="shared" ref="D240:D246" si="85">(D25+D40+D55+D70+D85+D100+D115+D130+D145+D160+D175+D190)/12</f>
        <v>6514.166666666667</v>
      </c>
      <c r="E240" s="32">
        <f t="shared" ref="E240:E246" si="86">+D240/J240</f>
        <v>0.80541960743908092</v>
      </c>
      <c r="F240" s="32">
        <f>D240/D247</f>
        <v>0.14998254009063805</v>
      </c>
      <c r="G240" s="44">
        <f t="shared" si="82"/>
        <v>1573.75</v>
      </c>
      <c r="H240" s="39">
        <f>+G240/J240</f>
        <v>0.19458039256091905</v>
      </c>
      <c r="I240" s="32">
        <f>G240/G247</f>
        <v>0.14722850237779683</v>
      </c>
      <c r="J240" s="44">
        <f t="shared" ref="J240:J246" si="87">+D240+G240</f>
        <v>8087.916666666667</v>
      </c>
      <c r="K240" s="32">
        <v>1</v>
      </c>
      <c r="L240" s="32">
        <f>J240/J247</f>
        <v>0.14943861399554095</v>
      </c>
      <c r="N240" s="201" t="s">
        <v>101</v>
      </c>
      <c r="O240" s="202"/>
      <c r="P240" s="44">
        <f t="shared" si="83"/>
        <v>3560.9166666666665</v>
      </c>
      <c r="Q240" s="32">
        <f t="shared" ref="Q240:Q246" si="88">+P240/V240</f>
        <v>0.77505305352511211</v>
      </c>
      <c r="R240" s="32">
        <f>P240/P247</f>
        <v>8.4260279888234021E-2</v>
      </c>
      <c r="S240" s="44">
        <f t="shared" si="84"/>
        <v>1033.5</v>
      </c>
      <c r="T240" s="39">
        <f>+S240/V240</f>
        <v>0.22494694647488803</v>
      </c>
      <c r="U240" s="32">
        <f>S240/S247</f>
        <v>8.7133693521530498E-2</v>
      </c>
      <c r="V240" s="44">
        <f t="shared" ref="V240:V246" si="89">+P240+S240</f>
        <v>4594.4166666666661</v>
      </c>
      <c r="W240" s="32">
        <v>1</v>
      </c>
      <c r="X240" s="32">
        <f>V240/V247</f>
        <v>8.4890001601320472E-2</v>
      </c>
    </row>
    <row r="241" spans="2:24">
      <c r="B241" s="201" t="s">
        <v>39</v>
      </c>
      <c r="C241" s="202"/>
      <c r="D241" s="44">
        <f t="shared" si="85"/>
        <v>1784.0833333333333</v>
      </c>
      <c r="E241" s="32">
        <f t="shared" si="86"/>
        <v>0.61974236503111879</v>
      </c>
      <c r="F241" s="32">
        <f>D241/D247</f>
        <v>4.10768351132208E-2</v>
      </c>
      <c r="G241" s="44">
        <f t="shared" si="82"/>
        <v>1094.6666666666667</v>
      </c>
      <c r="H241" s="39">
        <f>+G241/J241</f>
        <v>0.38025763496888121</v>
      </c>
      <c r="I241" s="32">
        <f>G241/G247</f>
        <v>0.10240898105558589</v>
      </c>
      <c r="J241" s="44">
        <f t="shared" si="87"/>
        <v>2878.75</v>
      </c>
      <c r="K241" s="32">
        <v>1</v>
      </c>
      <c r="L241" s="32">
        <f>J241/J247</f>
        <v>5.3190015150955249E-2</v>
      </c>
      <c r="N241" s="201" t="s">
        <v>102</v>
      </c>
      <c r="O241" s="202"/>
      <c r="P241" s="44">
        <f t="shared" si="83"/>
        <v>2460.9166666666665</v>
      </c>
      <c r="Q241" s="32">
        <f t="shared" si="88"/>
        <v>0.70442726969133151</v>
      </c>
      <c r="R241" s="32">
        <f>P241/P247</f>
        <v>5.8231502313997777E-2</v>
      </c>
      <c r="S241" s="44">
        <f t="shared" si="84"/>
        <v>1032.5833333333333</v>
      </c>
      <c r="T241" s="39">
        <f>+S241/V241</f>
        <v>0.29557273030866849</v>
      </c>
      <c r="U241" s="32">
        <f>S241/S247</f>
        <v>8.7056409968173223E-2</v>
      </c>
      <c r="V241" s="44">
        <f t="shared" si="89"/>
        <v>3493.5</v>
      </c>
      <c r="W241" s="32">
        <v>1</v>
      </c>
      <c r="X241" s="32">
        <f>V241/V247</f>
        <v>6.4548612394220467E-2</v>
      </c>
    </row>
    <row r="242" spans="2:24">
      <c r="B242" s="201" t="s">
        <v>40</v>
      </c>
      <c r="C242" s="202"/>
      <c r="D242" s="44">
        <f t="shared" si="85"/>
        <v>834.66666666666663</v>
      </c>
      <c r="E242" s="32">
        <f t="shared" si="86"/>
        <v>0.50881381762763533</v>
      </c>
      <c r="F242" s="32">
        <f>D242/D247</f>
        <v>1.9217412326312276E-2</v>
      </c>
      <c r="G242" s="44">
        <f t="shared" si="82"/>
        <v>805.75</v>
      </c>
      <c r="H242" s="45">
        <f t="shared" ref="H242:H247" si="90">+G242/J242</f>
        <v>0.49118618237236478</v>
      </c>
      <c r="I242" s="32">
        <f>G242/G247</f>
        <v>7.5380057690808452E-2</v>
      </c>
      <c r="J242" s="44">
        <f t="shared" si="87"/>
        <v>1640.4166666666665</v>
      </c>
      <c r="K242" s="32">
        <v>1</v>
      </c>
      <c r="L242" s="32">
        <f>J242/J247</f>
        <v>3.0309609154625966E-2</v>
      </c>
      <c r="N242" s="201" t="s">
        <v>103</v>
      </c>
      <c r="O242" s="202"/>
      <c r="P242" s="44">
        <f t="shared" si="83"/>
        <v>739</v>
      </c>
      <c r="Q242" s="32">
        <f t="shared" si="88"/>
        <v>0.59947272358547965</v>
      </c>
      <c r="R242" s="32">
        <f>P242/P247</f>
        <v>1.7486606024873261E-2</v>
      </c>
      <c r="S242" s="44">
        <f t="shared" si="84"/>
        <v>493.75</v>
      </c>
      <c r="T242" s="39">
        <f t="shared" ref="T242:T247" si="91">+S242/V242</f>
        <v>0.40052727641452041</v>
      </c>
      <c r="U242" s="32">
        <f>S242/S247</f>
        <v>4.1627732149255622E-2</v>
      </c>
      <c r="V242" s="44">
        <f t="shared" si="89"/>
        <v>1232.75</v>
      </c>
      <c r="W242" s="32">
        <v>1</v>
      </c>
      <c r="X242" s="32">
        <f>V242/V247</f>
        <v>2.2777244004286615E-2</v>
      </c>
    </row>
    <row r="243" spans="2:24">
      <c r="B243" s="201" t="s">
        <v>41</v>
      </c>
      <c r="C243" s="202"/>
      <c r="D243" s="44">
        <f t="shared" si="85"/>
        <v>441</v>
      </c>
      <c r="E243" s="32">
        <f t="shared" si="86"/>
        <v>0.40142607904118938</v>
      </c>
      <c r="F243" s="32">
        <f>D243/D247</f>
        <v>1.0153608828958124E-2</v>
      </c>
      <c r="G243" s="44">
        <f t="shared" si="82"/>
        <v>657.58333333333337</v>
      </c>
      <c r="H243" s="45">
        <f t="shared" si="90"/>
        <v>0.59857392095881057</v>
      </c>
      <c r="I243" s="32">
        <f>G243/G247</f>
        <v>6.15186715521946E-2</v>
      </c>
      <c r="J243" s="44">
        <f t="shared" si="87"/>
        <v>1098.5833333333335</v>
      </c>
      <c r="K243" s="32">
        <v>1</v>
      </c>
      <c r="L243" s="32">
        <f>J243/J247</f>
        <v>2.0298276732813522E-2</v>
      </c>
      <c r="N243" s="201" t="s">
        <v>104</v>
      </c>
      <c r="O243" s="202"/>
      <c r="P243" s="44">
        <f t="shared" si="83"/>
        <v>945.25</v>
      </c>
      <c r="Q243" s="32">
        <f t="shared" si="88"/>
        <v>0.57427095990279464</v>
      </c>
      <c r="R243" s="32">
        <f>P243/P247</f>
        <v>2.2367001820042559E-2</v>
      </c>
      <c r="S243" s="44">
        <f t="shared" si="84"/>
        <v>700.75</v>
      </c>
      <c r="T243" s="39">
        <f t="shared" si="91"/>
        <v>0.42572904009720536</v>
      </c>
      <c r="U243" s="32">
        <f>S243/S247</f>
        <v>5.9079763652842288E-2</v>
      </c>
      <c r="V243" s="44">
        <f t="shared" si="89"/>
        <v>1646</v>
      </c>
      <c r="W243" s="32">
        <v>1</v>
      </c>
      <c r="X243" s="32">
        <f>V243/V247</f>
        <v>3.0412771146668641E-2</v>
      </c>
    </row>
    <row r="244" spans="2:24">
      <c r="B244" s="201" t="s">
        <v>42</v>
      </c>
      <c r="C244" s="202"/>
      <c r="D244" s="44">
        <f t="shared" si="85"/>
        <v>338</v>
      </c>
      <c r="E244" s="32">
        <f t="shared" si="86"/>
        <v>0.3609825560697757</v>
      </c>
      <c r="F244" s="32">
        <f>D244/D247</f>
        <v>7.7821310299044126E-3</v>
      </c>
      <c r="G244" s="44">
        <f t="shared" si="82"/>
        <v>598.33333333333337</v>
      </c>
      <c r="H244" s="45">
        <f t="shared" si="90"/>
        <v>0.6390174439302243</v>
      </c>
      <c r="I244" s="32">
        <f>G244/G247</f>
        <v>5.5975676307788269E-2</v>
      </c>
      <c r="J244" s="44">
        <f t="shared" si="87"/>
        <v>936.33333333333337</v>
      </c>
      <c r="K244" s="32">
        <v>1</v>
      </c>
      <c r="L244" s="32">
        <f>J244/J247</f>
        <v>1.7300420038678051E-2</v>
      </c>
      <c r="N244" s="201" t="s">
        <v>105</v>
      </c>
      <c r="O244" s="202"/>
      <c r="P244" s="44">
        <f t="shared" si="83"/>
        <v>357.66666666666669</v>
      </c>
      <c r="Q244" s="32">
        <f t="shared" si="88"/>
        <v>0.5423985846076077</v>
      </c>
      <c r="R244" s="32">
        <f>P244/P247</f>
        <v>8.4632964658046955E-3</v>
      </c>
      <c r="S244" s="44">
        <f t="shared" si="84"/>
        <v>301.75</v>
      </c>
      <c r="T244" s="45">
        <f t="shared" si="91"/>
        <v>0.45760141539239219</v>
      </c>
      <c r="U244" s="32">
        <f>S244/S247</f>
        <v>2.5440340609696979E-2</v>
      </c>
      <c r="V244" s="44">
        <f t="shared" si="89"/>
        <v>659.41666666666674</v>
      </c>
      <c r="W244" s="32">
        <v>1</v>
      </c>
      <c r="X244" s="32">
        <f>V244/V247</f>
        <v>1.218389317960657E-2</v>
      </c>
    </row>
    <row r="245" spans="2:24">
      <c r="B245" s="201" t="s">
        <v>43</v>
      </c>
      <c r="C245" s="202"/>
      <c r="D245" s="44">
        <f t="shared" si="85"/>
        <v>268.66666666666669</v>
      </c>
      <c r="E245" s="32">
        <f t="shared" si="86"/>
        <v>0.34004851808880926</v>
      </c>
      <c r="F245" s="32">
        <f>D245/D247</f>
        <v>6.1857964596676107E-3</v>
      </c>
      <c r="G245" s="44">
        <f t="shared" si="82"/>
        <v>521.41666666666663</v>
      </c>
      <c r="H245" s="45">
        <f t="shared" si="90"/>
        <v>0.6599514819111908</v>
      </c>
      <c r="I245" s="32">
        <f>G245/G247</f>
        <v>4.8779917361814924E-2</v>
      </c>
      <c r="J245" s="44">
        <f t="shared" si="87"/>
        <v>790.08333333333326</v>
      </c>
      <c r="K245" s="32">
        <v>1</v>
      </c>
      <c r="L245" s="32">
        <f>J245/J247</f>
        <v>1.4598191739649925E-2</v>
      </c>
      <c r="N245" s="201" t="s">
        <v>106</v>
      </c>
      <c r="O245" s="202"/>
      <c r="P245" s="44">
        <f t="shared" si="83"/>
        <v>441.66666666666669</v>
      </c>
      <c r="Q245" s="32">
        <f t="shared" si="88"/>
        <v>0.45022086306489978</v>
      </c>
      <c r="R245" s="32">
        <f>P245/P247</f>
        <v>1.0450948571473646E-2</v>
      </c>
      <c r="S245" s="44">
        <f t="shared" si="84"/>
        <v>539.33333333333337</v>
      </c>
      <c r="T245" s="45">
        <f t="shared" si="91"/>
        <v>0.54977913693510028</v>
      </c>
      <c r="U245" s="32">
        <f>S245/S247</f>
        <v>4.5470832484385215E-2</v>
      </c>
      <c r="V245" s="44">
        <f t="shared" si="89"/>
        <v>981</v>
      </c>
      <c r="W245" s="32">
        <v>1</v>
      </c>
      <c r="X245" s="32">
        <f>V245/V247</f>
        <v>1.8125715975019403E-2</v>
      </c>
    </row>
    <row r="246" spans="2:24">
      <c r="B246" s="201" t="s">
        <v>44</v>
      </c>
      <c r="C246" s="202"/>
      <c r="D246" s="44">
        <f t="shared" si="85"/>
        <v>564.25</v>
      </c>
      <c r="E246" s="32">
        <f t="shared" si="86"/>
        <v>0.23170105738630531</v>
      </c>
      <c r="F246" s="32">
        <f>D246/D247</f>
        <v>1.2991323768117055E-2</v>
      </c>
      <c r="G246" s="44">
        <f t="shared" si="82"/>
        <v>1871</v>
      </c>
      <c r="H246" s="45">
        <f t="shared" si="90"/>
        <v>0.76829894261369469</v>
      </c>
      <c r="I246" s="32">
        <f>G246/G247</f>
        <v>0.17503703126218134</v>
      </c>
      <c r="J246" s="44">
        <f t="shared" si="87"/>
        <v>2435.25</v>
      </c>
      <c r="K246" s="32">
        <v>1</v>
      </c>
      <c r="L246" s="32">
        <f>J246/J247</f>
        <v>4.4995565574073387E-2</v>
      </c>
      <c r="N246" s="201" t="s">
        <v>107</v>
      </c>
      <c r="O246" s="202"/>
      <c r="P246" s="44">
        <f t="shared" si="83"/>
        <v>1067.5</v>
      </c>
      <c r="Q246" s="32">
        <f t="shared" si="88"/>
        <v>0.20293712276032508</v>
      </c>
      <c r="R246" s="32">
        <f>P246/P247</f>
        <v>2.5259745509542905E-2</v>
      </c>
      <c r="S246" s="44">
        <f t="shared" si="84"/>
        <v>4192.75</v>
      </c>
      <c r="T246" s="45">
        <f t="shared" si="91"/>
        <v>0.79706287723967495</v>
      </c>
      <c r="U246" s="32">
        <f>S246/S247</f>
        <v>0.35348794727856508</v>
      </c>
      <c r="V246" s="44">
        <f t="shared" si="89"/>
        <v>5260.25</v>
      </c>
      <c r="W246" s="32">
        <v>1</v>
      </c>
      <c r="X246" s="32">
        <f>V246/V247</f>
        <v>9.7192454085214902E-2</v>
      </c>
    </row>
    <row r="247" spans="2:24">
      <c r="B247" s="218" t="s">
        <v>3</v>
      </c>
      <c r="C247" s="219"/>
      <c r="D247" s="35">
        <f>SUM(D239:D246)</f>
        <v>43432.833333333328</v>
      </c>
      <c r="E247" s="40">
        <f>+D247/J247</f>
        <v>0.80249867583114687</v>
      </c>
      <c r="F247" s="40">
        <v>1</v>
      </c>
      <c r="G247" s="35">
        <f>SUM(G239:G246)</f>
        <v>10689.166666666666</v>
      </c>
      <c r="H247" s="40">
        <f t="shared" si="90"/>
        <v>0.19750132416885308</v>
      </c>
      <c r="I247" s="40">
        <v>1</v>
      </c>
      <c r="J247" s="35">
        <f>SUM(J239:J246)</f>
        <v>54122</v>
      </c>
      <c r="K247" s="40">
        <v>1</v>
      </c>
      <c r="L247" s="40">
        <v>1</v>
      </c>
      <c r="N247" s="218" t="s">
        <v>3</v>
      </c>
      <c r="O247" s="219"/>
      <c r="P247" s="35">
        <f>SUM(P239:P246)</f>
        <v>42260.916666666657</v>
      </c>
      <c r="Q247" s="40">
        <f>+P247/V247</f>
        <v>0.78084543562075792</v>
      </c>
      <c r="R247" s="40">
        <v>1</v>
      </c>
      <c r="S247" s="35">
        <f>SUM(S239:S246)</f>
        <v>11861.083333333332</v>
      </c>
      <c r="T247" s="40">
        <f t="shared" si="91"/>
        <v>0.21915456437924197</v>
      </c>
      <c r="U247" s="40">
        <v>1</v>
      </c>
      <c r="V247" s="35">
        <f>SUM(V239:V246)</f>
        <v>54121.999999999993</v>
      </c>
      <c r="W247" s="40">
        <v>1</v>
      </c>
      <c r="X247" s="40">
        <v>1</v>
      </c>
    </row>
    <row r="250" spans="2:24" ht="17.399999999999999">
      <c r="B250" s="15" t="s">
        <v>84</v>
      </c>
      <c r="C250" s="47"/>
      <c r="D250" s="47"/>
      <c r="E250" s="47"/>
      <c r="F250" s="47"/>
      <c r="G250" s="47"/>
      <c r="H250" s="47"/>
      <c r="I250" s="47"/>
      <c r="J250" s="47"/>
      <c r="K250" s="47"/>
      <c r="L250" s="47"/>
      <c r="M250" s="20"/>
      <c r="N250" s="20"/>
    </row>
    <row r="251" spans="2:24" ht="15.6">
      <c r="B251" s="48" t="s">
        <v>74</v>
      </c>
      <c r="C251" s="47"/>
      <c r="D251" s="47"/>
      <c r="E251" s="47"/>
      <c r="F251" s="47"/>
      <c r="G251" s="47"/>
      <c r="H251" s="47"/>
      <c r="I251" s="47"/>
      <c r="J251" s="47"/>
      <c r="K251" s="47"/>
      <c r="L251" s="47"/>
      <c r="M251" s="20"/>
      <c r="N251" s="20"/>
    </row>
    <row r="252" spans="2:24" ht="15.6">
      <c r="B252" s="22"/>
      <c r="C252" s="47"/>
      <c r="D252" s="47"/>
      <c r="E252" s="47"/>
      <c r="F252" s="47"/>
      <c r="G252" s="47"/>
      <c r="H252" s="47"/>
      <c r="I252" s="47"/>
      <c r="J252" s="47"/>
      <c r="K252" s="47"/>
      <c r="L252" s="47"/>
      <c r="M252" s="20"/>
      <c r="N252" s="20"/>
    </row>
    <row r="253" spans="2:24">
      <c r="B253" s="226" t="s">
        <v>75</v>
      </c>
      <c r="C253" s="226"/>
      <c r="D253" s="4" t="s">
        <v>76</v>
      </c>
      <c r="E253" s="226" t="s">
        <v>77</v>
      </c>
      <c r="F253" s="226"/>
      <c r="G253" s="226"/>
      <c r="H253" s="226"/>
      <c r="I253" s="226"/>
      <c r="J253" s="226"/>
      <c r="K253" s="226"/>
      <c r="L253" s="226"/>
      <c r="M253" s="226"/>
      <c r="N253" s="226"/>
    </row>
    <row r="254" spans="2:24" ht="18" customHeight="1">
      <c r="B254" s="224" t="s">
        <v>78</v>
      </c>
      <c r="C254" s="224"/>
      <c r="D254" s="49">
        <v>0</v>
      </c>
      <c r="E254" s="225" t="s">
        <v>129</v>
      </c>
      <c r="F254" s="225"/>
      <c r="G254" s="225"/>
      <c r="H254" s="225"/>
      <c r="I254" s="225"/>
      <c r="J254" s="225"/>
      <c r="K254" s="225"/>
      <c r="L254" s="225"/>
      <c r="M254" s="225"/>
      <c r="N254" s="225"/>
      <c r="P254" s="6"/>
    </row>
    <row r="255" spans="2:24" ht="18" customHeight="1">
      <c r="B255" s="224" t="s">
        <v>79</v>
      </c>
      <c r="C255" s="224"/>
      <c r="D255" s="49">
        <v>1</v>
      </c>
      <c r="E255" s="225" t="s">
        <v>153</v>
      </c>
      <c r="F255" s="225"/>
      <c r="G255" s="225"/>
      <c r="H255" s="225"/>
      <c r="I255" s="225"/>
      <c r="J255" s="225"/>
      <c r="K255" s="225"/>
      <c r="L255" s="225"/>
      <c r="M255" s="225"/>
      <c r="N255" s="225"/>
      <c r="P255" s="6"/>
    </row>
    <row r="256" spans="2:24" ht="18" customHeight="1">
      <c r="B256" s="224" t="s">
        <v>80</v>
      </c>
      <c r="C256" s="224"/>
      <c r="D256" s="49">
        <v>2</v>
      </c>
      <c r="E256" s="225" t="s">
        <v>154</v>
      </c>
      <c r="F256" s="225"/>
      <c r="G256" s="225"/>
      <c r="H256" s="225"/>
      <c r="I256" s="225"/>
      <c r="J256" s="225"/>
      <c r="K256" s="225"/>
      <c r="L256" s="225"/>
      <c r="M256" s="225"/>
      <c r="N256" s="225"/>
      <c r="P256" s="6"/>
    </row>
    <row r="257" spans="2:16" ht="18" customHeight="1">
      <c r="B257" s="224" t="s">
        <v>85</v>
      </c>
      <c r="C257" s="224"/>
      <c r="D257" s="49">
        <v>3</v>
      </c>
      <c r="E257" s="225" t="s">
        <v>128</v>
      </c>
      <c r="F257" s="225"/>
      <c r="G257" s="225"/>
      <c r="H257" s="225"/>
      <c r="I257" s="225"/>
      <c r="J257" s="225"/>
      <c r="K257" s="225"/>
      <c r="L257" s="225"/>
      <c r="M257" s="225"/>
      <c r="N257" s="225"/>
      <c r="P257" s="6"/>
    </row>
    <row r="258" spans="2:16" ht="18" customHeight="1">
      <c r="B258" s="224" t="s">
        <v>18</v>
      </c>
      <c r="C258" s="224"/>
      <c r="D258" s="49">
        <v>4</v>
      </c>
      <c r="E258" s="225" t="s">
        <v>127</v>
      </c>
      <c r="F258" s="225"/>
      <c r="G258" s="225"/>
      <c r="H258" s="225"/>
      <c r="I258" s="225"/>
      <c r="J258" s="225"/>
      <c r="K258" s="225"/>
      <c r="L258" s="225"/>
      <c r="M258" s="225"/>
      <c r="N258" s="225"/>
      <c r="P258" s="6"/>
    </row>
    <row r="259" spans="2:16" ht="18" customHeight="1">
      <c r="B259" s="224" t="s">
        <v>15</v>
      </c>
      <c r="C259" s="224"/>
      <c r="D259" s="49">
        <v>5</v>
      </c>
      <c r="E259" s="225" t="s">
        <v>126</v>
      </c>
      <c r="F259" s="225"/>
      <c r="G259" s="225"/>
      <c r="H259" s="225"/>
      <c r="I259" s="225"/>
      <c r="J259" s="225"/>
      <c r="K259" s="225"/>
      <c r="L259" s="225"/>
      <c r="M259" s="225"/>
      <c r="N259" s="225"/>
      <c r="P259" s="6"/>
    </row>
    <row r="260" spans="2:16" ht="17.399999999999999">
      <c r="B260" s="15"/>
      <c r="C260" s="47"/>
      <c r="D260" s="47"/>
      <c r="E260" s="47"/>
      <c r="F260" s="47"/>
      <c r="G260" s="47"/>
      <c r="H260" s="47"/>
      <c r="I260" s="47"/>
      <c r="J260" s="47"/>
      <c r="K260" s="47"/>
      <c r="L260" s="47"/>
      <c r="M260" s="20"/>
      <c r="N260" s="20"/>
    </row>
    <row r="261" spans="2:16" ht="17.399999999999999">
      <c r="B261" s="15"/>
      <c r="C261" s="47"/>
      <c r="D261" s="47"/>
      <c r="E261" s="47"/>
      <c r="F261" s="47"/>
      <c r="G261" s="47"/>
      <c r="H261" s="47"/>
      <c r="I261" s="47"/>
      <c r="J261" s="47"/>
      <c r="K261" s="47"/>
      <c r="L261" s="47"/>
      <c r="M261" s="20"/>
      <c r="N261" s="20"/>
    </row>
    <row r="262" spans="2:16" ht="15.6">
      <c r="B262" s="22" t="s">
        <v>130</v>
      </c>
      <c r="G262" s="47"/>
    </row>
    <row r="263" spans="2:16" ht="15.6">
      <c r="B263" s="226" t="s">
        <v>75</v>
      </c>
      <c r="C263" s="226"/>
      <c r="D263" s="8" t="s">
        <v>76</v>
      </c>
      <c r="E263" s="8" t="s">
        <v>13</v>
      </c>
      <c r="F263" s="8" t="s">
        <v>2</v>
      </c>
      <c r="G263" s="47"/>
    </row>
    <row r="264" spans="2:16" ht="15.6">
      <c r="B264" s="224" t="s">
        <v>78</v>
      </c>
      <c r="C264" s="224"/>
      <c r="D264" s="49">
        <v>0</v>
      </c>
      <c r="E264" s="44">
        <v>20692</v>
      </c>
      <c r="F264" s="32">
        <f>E264/E270</f>
        <v>0.25997914337048161</v>
      </c>
      <c r="G264" s="50"/>
      <c r="N264" s="6"/>
    </row>
    <row r="265" spans="2:16" ht="15.6">
      <c r="B265" s="224" t="s">
        <v>79</v>
      </c>
      <c r="C265" s="224"/>
      <c r="D265" s="49">
        <v>1</v>
      </c>
      <c r="E265" s="44">
        <v>14877</v>
      </c>
      <c r="F265" s="32">
        <f>E265/E270</f>
        <v>0.18691811888278825</v>
      </c>
      <c r="G265" s="50"/>
      <c r="N265" s="6"/>
    </row>
    <row r="266" spans="2:16" ht="15.6">
      <c r="B266" s="224" t="s">
        <v>80</v>
      </c>
      <c r="C266" s="224"/>
      <c r="D266" s="49">
        <v>2</v>
      </c>
      <c r="E266" s="12">
        <v>18553</v>
      </c>
      <c r="F266" s="32">
        <f>E266/E270</f>
        <v>0.23310424545488811</v>
      </c>
      <c r="G266" s="50"/>
      <c r="N266" s="6"/>
    </row>
    <row r="267" spans="2:16" ht="15.6">
      <c r="B267" s="224" t="s">
        <v>85</v>
      </c>
      <c r="C267" s="224"/>
      <c r="D267" s="49">
        <v>3</v>
      </c>
      <c r="E267" s="12">
        <v>23822</v>
      </c>
      <c r="F267" s="32">
        <f>E267/E270</f>
        <v>0.29930519782387455</v>
      </c>
      <c r="G267" s="50"/>
      <c r="N267" s="6"/>
    </row>
    <row r="268" spans="2:16" ht="15.6">
      <c r="B268" s="224" t="s">
        <v>18</v>
      </c>
      <c r="C268" s="224"/>
      <c r="D268" s="49">
        <v>4</v>
      </c>
      <c r="E268" s="51">
        <v>915</v>
      </c>
      <c r="F268" s="32">
        <f>E268/E270</f>
        <v>1.1496274704426379E-2</v>
      </c>
      <c r="G268" s="50"/>
      <c r="N268" s="6"/>
    </row>
    <row r="269" spans="2:16" ht="15.6">
      <c r="B269" s="224" t="s">
        <v>15</v>
      </c>
      <c r="C269" s="224"/>
      <c r="D269" s="49">
        <v>5</v>
      </c>
      <c r="E269" s="12">
        <v>732</v>
      </c>
      <c r="F269" s="32">
        <f>E269/E270</f>
        <v>9.1970197635411043E-3</v>
      </c>
      <c r="G269" s="50"/>
      <c r="N269" s="6"/>
    </row>
    <row r="270" spans="2:16" ht="15.6">
      <c r="B270" s="224" t="s">
        <v>3</v>
      </c>
      <c r="C270" s="224"/>
      <c r="D270" s="52" t="s">
        <v>81</v>
      </c>
      <c r="E270" s="35">
        <f>SUM(E264:E269)</f>
        <v>79591</v>
      </c>
      <c r="F270" s="40">
        <v>1</v>
      </c>
      <c r="G270" s="47"/>
    </row>
    <row r="271" spans="2:16">
      <c r="L271" s="23"/>
      <c r="M271" s="24"/>
    </row>
    <row r="272" spans="2:16">
      <c r="L272" s="23"/>
      <c r="M272" s="24"/>
    </row>
    <row r="273" spans="2:24">
      <c r="L273" s="23"/>
      <c r="M273" s="24"/>
    </row>
    <row r="274" spans="2:24" ht="17.399999999999999">
      <c r="B274" s="15" t="s">
        <v>151</v>
      </c>
    </row>
    <row r="275" spans="2:24">
      <c r="B275" s="10" t="s">
        <v>123</v>
      </c>
    </row>
    <row r="276" spans="2:24" ht="17.399999999999999">
      <c r="B276" s="15"/>
    </row>
    <row r="277" spans="2:24">
      <c r="B277" s="9" t="s">
        <v>72</v>
      </c>
      <c r="C277" s="9"/>
      <c r="D277" s="9"/>
      <c r="E277" s="9"/>
      <c r="F277" s="9"/>
      <c r="G277" s="9"/>
      <c r="H277" s="9"/>
      <c r="I277" s="9"/>
      <c r="J277" s="9"/>
      <c r="K277" s="9"/>
      <c r="L277" s="9"/>
      <c r="N277" s="9" t="s">
        <v>100</v>
      </c>
      <c r="O277" s="9"/>
      <c r="P277" s="9"/>
      <c r="Q277" s="9"/>
      <c r="R277" s="9"/>
      <c r="S277" s="9"/>
      <c r="T277" s="9"/>
      <c r="U277" s="9"/>
      <c r="V277" s="9"/>
      <c r="W277" s="9"/>
      <c r="X277" s="9"/>
    </row>
    <row r="278" spans="2:24">
      <c r="B278" s="9"/>
      <c r="C278" s="9"/>
      <c r="D278" s="216" t="s">
        <v>31</v>
      </c>
      <c r="E278" s="216"/>
      <c r="F278" s="216"/>
      <c r="G278" s="216"/>
      <c r="H278" s="216"/>
      <c r="I278" s="216"/>
      <c r="J278" s="216"/>
      <c r="K278" s="216"/>
      <c r="L278" s="216"/>
      <c r="N278" s="9"/>
      <c r="O278" s="9"/>
      <c r="P278" s="216" t="s">
        <v>31</v>
      </c>
      <c r="Q278" s="216"/>
      <c r="R278" s="216"/>
      <c r="S278" s="216"/>
      <c r="T278" s="216"/>
      <c r="U278" s="216"/>
      <c r="V278" s="216"/>
      <c r="W278" s="216"/>
      <c r="X278" s="216"/>
    </row>
    <row r="279" spans="2:24">
      <c r="B279" s="217" t="s">
        <v>33</v>
      </c>
      <c r="C279" s="217"/>
      <c r="D279" s="213" t="s">
        <v>34</v>
      </c>
      <c r="E279" s="214"/>
      <c r="F279" s="215"/>
      <c r="G279" s="213" t="s">
        <v>35</v>
      </c>
      <c r="H279" s="214"/>
      <c r="I279" s="215"/>
      <c r="J279" s="213" t="s">
        <v>3</v>
      </c>
      <c r="K279" s="214"/>
      <c r="L279" s="215"/>
      <c r="N279" s="217" t="s">
        <v>33</v>
      </c>
      <c r="O279" s="217"/>
      <c r="P279" s="213" t="s">
        <v>34</v>
      </c>
      <c r="Q279" s="214"/>
      <c r="R279" s="215"/>
      <c r="S279" s="213" t="s">
        <v>35</v>
      </c>
      <c r="T279" s="214"/>
      <c r="U279" s="215"/>
      <c r="V279" s="213" t="s">
        <v>3</v>
      </c>
      <c r="W279" s="214"/>
      <c r="X279" s="215"/>
    </row>
    <row r="280" spans="2:24">
      <c r="B280" s="217"/>
      <c r="C280" s="217"/>
      <c r="D280" s="42" t="s">
        <v>36</v>
      </c>
      <c r="E280" s="42" t="s">
        <v>21</v>
      </c>
      <c r="F280" s="42" t="s">
        <v>22</v>
      </c>
      <c r="G280" s="42" t="s">
        <v>36</v>
      </c>
      <c r="H280" s="42" t="s">
        <v>21</v>
      </c>
      <c r="I280" s="42" t="s">
        <v>22</v>
      </c>
      <c r="J280" s="42" t="s">
        <v>36</v>
      </c>
      <c r="K280" s="42" t="s">
        <v>21</v>
      </c>
      <c r="L280" s="42" t="s">
        <v>22</v>
      </c>
      <c r="N280" s="217"/>
      <c r="O280" s="217"/>
      <c r="P280" s="42" t="s">
        <v>36</v>
      </c>
      <c r="Q280" s="42" t="s">
        <v>21</v>
      </c>
      <c r="R280" s="42" t="s">
        <v>22</v>
      </c>
      <c r="S280" s="42" t="s">
        <v>36</v>
      </c>
      <c r="T280" s="42" t="s">
        <v>21</v>
      </c>
      <c r="U280" s="42" t="s">
        <v>22</v>
      </c>
      <c r="V280" s="42" t="s">
        <v>36</v>
      </c>
      <c r="W280" s="42" t="s">
        <v>21</v>
      </c>
      <c r="X280" s="42" t="s">
        <v>22</v>
      </c>
    </row>
    <row r="281" spans="2:24">
      <c r="B281" s="201" t="s">
        <v>37</v>
      </c>
      <c r="C281" s="202"/>
      <c r="D281" s="31"/>
      <c r="E281" s="32" t="e">
        <f>+D281/J281</f>
        <v>#DIV/0!</v>
      </c>
      <c r="F281" s="32" t="e">
        <f>D281/D289</f>
        <v>#DIV/0!</v>
      </c>
      <c r="G281" s="31"/>
      <c r="H281" s="43" t="e">
        <f>+G281/J281</f>
        <v>#DIV/0!</v>
      </c>
      <c r="I281" s="32" t="e">
        <f>G281/G289</f>
        <v>#DIV/0!</v>
      </c>
      <c r="J281" s="44">
        <f>+D281+G281</f>
        <v>0</v>
      </c>
      <c r="K281" s="32">
        <v>1</v>
      </c>
      <c r="L281" s="32" t="e">
        <f>J281/J289</f>
        <v>#DIV/0!</v>
      </c>
      <c r="N281" s="201" t="s">
        <v>37</v>
      </c>
      <c r="O281" s="202"/>
      <c r="P281" s="31"/>
      <c r="Q281" s="32" t="e">
        <f>+P281/V281</f>
        <v>#DIV/0!</v>
      </c>
      <c r="R281" s="32" t="e">
        <f>P281/P289</f>
        <v>#DIV/0!</v>
      </c>
      <c r="S281" s="31"/>
      <c r="T281" s="43" t="e">
        <f>+S281/V281</f>
        <v>#DIV/0!</v>
      </c>
      <c r="U281" s="32" t="e">
        <f>S281/S289</f>
        <v>#DIV/0!</v>
      </c>
      <c r="V281" s="44">
        <f>+P281+S281</f>
        <v>0</v>
      </c>
      <c r="W281" s="32">
        <v>1</v>
      </c>
      <c r="X281" s="32" t="e">
        <f>V281/V289</f>
        <v>#DIV/0!</v>
      </c>
    </row>
    <row r="282" spans="2:24">
      <c r="B282" s="201" t="s">
        <v>38</v>
      </c>
      <c r="C282" s="202"/>
      <c r="D282" s="31"/>
      <c r="E282" s="32" t="e">
        <f t="shared" ref="E282:E288" si="92">+D282/J282</f>
        <v>#DIV/0!</v>
      </c>
      <c r="F282" s="32" t="e">
        <f>D282/D289</f>
        <v>#DIV/0!</v>
      </c>
      <c r="G282" s="31"/>
      <c r="H282" s="39" t="e">
        <f>+G282/J282</f>
        <v>#DIV/0!</v>
      </c>
      <c r="I282" s="32" t="e">
        <f>G282/G289</f>
        <v>#DIV/0!</v>
      </c>
      <c r="J282" s="44">
        <f t="shared" ref="J282:J288" si="93">+D282+G282</f>
        <v>0</v>
      </c>
      <c r="K282" s="32">
        <v>1</v>
      </c>
      <c r="L282" s="32" t="e">
        <f>J282/J289</f>
        <v>#DIV/0!</v>
      </c>
      <c r="N282" s="201" t="s">
        <v>101</v>
      </c>
      <c r="O282" s="202"/>
      <c r="P282" s="31"/>
      <c r="Q282" s="32" t="e">
        <f t="shared" ref="Q282:Q288" si="94">+P282/V282</f>
        <v>#DIV/0!</v>
      </c>
      <c r="R282" s="32" t="e">
        <f>P282/P289</f>
        <v>#DIV/0!</v>
      </c>
      <c r="S282" s="31"/>
      <c r="T282" s="39" t="e">
        <f>+S282/V282</f>
        <v>#DIV/0!</v>
      </c>
      <c r="U282" s="32" t="e">
        <f>S282/S289</f>
        <v>#DIV/0!</v>
      </c>
      <c r="V282" s="44">
        <f t="shared" ref="V282:V288" si="95">+P282+S282</f>
        <v>0</v>
      </c>
      <c r="W282" s="32">
        <v>1</v>
      </c>
      <c r="X282" s="32" t="e">
        <f>V282/V289</f>
        <v>#DIV/0!</v>
      </c>
    </row>
    <row r="283" spans="2:24">
      <c r="B283" s="201" t="s">
        <v>39</v>
      </c>
      <c r="C283" s="202"/>
      <c r="D283" s="31"/>
      <c r="E283" s="32" t="e">
        <f t="shared" si="92"/>
        <v>#DIV/0!</v>
      </c>
      <c r="F283" s="32" t="e">
        <f>D283/D289</f>
        <v>#DIV/0!</v>
      </c>
      <c r="G283" s="31"/>
      <c r="H283" s="39" t="e">
        <f>+G283/J283</f>
        <v>#DIV/0!</v>
      </c>
      <c r="I283" s="32" t="e">
        <f>G283/G289</f>
        <v>#DIV/0!</v>
      </c>
      <c r="J283" s="44">
        <f t="shared" si="93"/>
        <v>0</v>
      </c>
      <c r="K283" s="32">
        <v>1</v>
      </c>
      <c r="L283" s="32" t="e">
        <f>J283/J289</f>
        <v>#DIV/0!</v>
      </c>
      <c r="N283" s="201" t="s">
        <v>102</v>
      </c>
      <c r="O283" s="202"/>
      <c r="P283" s="31"/>
      <c r="Q283" s="32" t="e">
        <f t="shared" si="94"/>
        <v>#DIV/0!</v>
      </c>
      <c r="R283" s="32" t="e">
        <f>P283/P289</f>
        <v>#DIV/0!</v>
      </c>
      <c r="S283" s="31"/>
      <c r="T283" s="39" t="e">
        <f>+S283/V283</f>
        <v>#DIV/0!</v>
      </c>
      <c r="U283" s="32" t="e">
        <f>S283/S289</f>
        <v>#DIV/0!</v>
      </c>
      <c r="V283" s="44">
        <f t="shared" si="95"/>
        <v>0</v>
      </c>
      <c r="W283" s="32">
        <v>1</v>
      </c>
      <c r="X283" s="32" t="e">
        <f>V283/V289</f>
        <v>#DIV/0!</v>
      </c>
    </row>
    <row r="284" spans="2:24">
      <c r="B284" s="201" t="s">
        <v>40</v>
      </c>
      <c r="C284" s="202"/>
      <c r="D284" s="31"/>
      <c r="E284" s="32" t="e">
        <f t="shared" si="92"/>
        <v>#DIV/0!</v>
      </c>
      <c r="F284" s="32" t="e">
        <f>D284/D289</f>
        <v>#DIV/0!</v>
      </c>
      <c r="G284" s="31"/>
      <c r="H284" s="45" t="e">
        <f t="shared" ref="H284:H289" si="96">+G284/J284</f>
        <v>#DIV/0!</v>
      </c>
      <c r="I284" s="32" t="e">
        <f>G284/G289</f>
        <v>#DIV/0!</v>
      </c>
      <c r="J284" s="44">
        <f t="shared" si="93"/>
        <v>0</v>
      </c>
      <c r="K284" s="32">
        <v>1</v>
      </c>
      <c r="L284" s="32" t="e">
        <f>J284/J289</f>
        <v>#DIV/0!</v>
      </c>
      <c r="N284" s="201" t="s">
        <v>103</v>
      </c>
      <c r="O284" s="202"/>
      <c r="P284" s="31"/>
      <c r="Q284" s="32" t="e">
        <f t="shared" si="94"/>
        <v>#DIV/0!</v>
      </c>
      <c r="R284" s="32" t="e">
        <f>P284/P289</f>
        <v>#DIV/0!</v>
      </c>
      <c r="S284" s="31"/>
      <c r="T284" s="39" t="e">
        <f t="shared" ref="T284:T289" si="97">+S284/V284</f>
        <v>#DIV/0!</v>
      </c>
      <c r="U284" s="32" t="e">
        <f>S284/S289</f>
        <v>#DIV/0!</v>
      </c>
      <c r="V284" s="44">
        <f t="shared" si="95"/>
        <v>0</v>
      </c>
      <c r="W284" s="32">
        <v>1</v>
      </c>
      <c r="X284" s="32" t="e">
        <f>V284/V289</f>
        <v>#DIV/0!</v>
      </c>
    </row>
    <row r="285" spans="2:24">
      <c r="B285" s="201" t="s">
        <v>41</v>
      </c>
      <c r="C285" s="202"/>
      <c r="D285" s="31"/>
      <c r="E285" s="32" t="e">
        <f t="shared" si="92"/>
        <v>#DIV/0!</v>
      </c>
      <c r="F285" s="32" t="e">
        <f>D285/D289</f>
        <v>#DIV/0!</v>
      </c>
      <c r="G285" s="31"/>
      <c r="H285" s="45" t="e">
        <f t="shared" si="96"/>
        <v>#DIV/0!</v>
      </c>
      <c r="I285" s="32" t="e">
        <f>G285/G289</f>
        <v>#DIV/0!</v>
      </c>
      <c r="J285" s="44">
        <f t="shared" si="93"/>
        <v>0</v>
      </c>
      <c r="K285" s="32">
        <v>1</v>
      </c>
      <c r="L285" s="32" t="e">
        <f>J285/J289</f>
        <v>#DIV/0!</v>
      </c>
      <c r="N285" s="201" t="s">
        <v>104</v>
      </c>
      <c r="O285" s="202"/>
      <c r="P285" s="31"/>
      <c r="Q285" s="32" t="e">
        <f t="shared" si="94"/>
        <v>#DIV/0!</v>
      </c>
      <c r="R285" s="32" t="e">
        <f>P285/P289</f>
        <v>#DIV/0!</v>
      </c>
      <c r="S285" s="31"/>
      <c r="T285" s="39" t="e">
        <f t="shared" si="97"/>
        <v>#DIV/0!</v>
      </c>
      <c r="U285" s="32" t="e">
        <f>S285/S289</f>
        <v>#DIV/0!</v>
      </c>
      <c r="V285" s="44">
        <f t="shared" si="95"/>
        <v>0</v>
      </c>
      <c r="W285" s="32">
        <v>1</v>
      </c>
      <c r="X285" s="32" t="e">
        <f>V285/V289</f>
        <v>#DIV/0!</v>
      </c>
    </row>
    <row r="286" spans="2:24">
      <c r="B286" s="201" t="s">
        <v>42</v>
      </c>
      <c r="C286" s="202"/>
      <c r="D286" s="31"/>
      <c r="E286" s="32" t="e">
        <f t="shared" si="92"/>
        <v>#DIV/0!</v>
      </c>
      <c r="F286" s="32" t="e">
        <f>D286/D289</f>
        <v>#DIV/0!</v>
      </c>
      <c r="G286" s="31"/>
      <c r="H286" s="45" t="e">
        <f t="shared" si="96"/>
        <v>#DIV/0!</v>
      </c>
      <c r="I286" s="32" t="e">
        <f>G286/G289</f>
        <v>#DIV/0!</v>
      </c>
      <c r="J286" s="44">
        <f t="shared" si="93"/>
        <v>0</v>
      </c>
      <c r="K286" s="32">
        <v>1</v>
      </c>
      <c r="L286" s="32" t="e">
        <f>J286/J289</f>
        <v>#DIV/0!</v>
      </c>
      <c r="N286" s="201" t="s">
        <v>105</v>
      </c>
      <c r="O286" s="202"/>
      <c r="P286" s="31"/>
      <c r="Q286" s="32" t="e">
        <f t="shared" si="94"/>
        <v>#DIV/0!</v>
      </c>
      <c r="R286" s="32" t="e">
        <f>P286/P289</f>
        <v>#DIV/0!</v>
      </c>
      <c r="S286" s="31"/>
      <c r="T286" s="45" t="e">
        <f t="shared" si="97"/>
        <v>#DIV/0!</v>
      </c>
      <c r="U286" s="32" t="e">
        <f>S286/S289</f>
        <v>#DIV/0!</v>
      </c>
      <c r="V286" s="44">
        <f t="shared" si="95"/>
        <v>0</v>
      </c>
      <c r="W286" s="32">
        <v>1</v>
      </c>
      <c r="X286" s="32" t="e">
        <f>V286/V289</f>
        <v>#DIV/0!</v>
      </c>
    </row>
    <row r="287" spans="2:24">
      <c r="B287" s="201" t="s">
        <v>43</v>
      </c>
      <c r="C287" s="202"/>
      <c r="D287" s="31"/>
      <c r="E287" s="32" t="e">
        <f t="shared" si="92"/>
        <v>#DIV/0!</v>
      </c>
      <c r="F287" s="32" t="e">
        <f>D287/D289</f>
        <v>#DIV/0!</v>
      </c>
      <c r="G287" s="31"/>
      <c r="H287" s="45" t="e">
        <f t="shared" si="96"/>
        <v>#DIV/0!</v>
      </c>
      <c r="I287" s="32" t="e">
        <f>G287/G289</f>
        <v>#DIV/0!</v>
      </c>
      <c r="J287" s="44">
        <f t="shared" si="93"/>
        <v>0</v>
      </c>
      <c r="K287" s="32">
        <v>1</v>
      </c>
      <c r="L287" s="32" t="e">
        <f>J287/J289</f>
        <v>#DIV/0!</v>
      </c>
      <c r="N287" s="201" t="s">
        <v>106</v>
      </c>
      <c r="O287" s="202"/>
      <c r="P287" s="31"/>
      <c r="Q287" s="32" t="e">
        <f t="shared" si="94"/>
        <v>#DIV/0!</v>
      </c>
      <c r="R287" s="32" t="e">
        <f>P287/P289</f>
        <v>#DIV/0!</v>
      </c>
      <c r="S287" s="31"/>
      <c r="T287" s="45" t="e">
        <f t="shared" si="97"/>
        <v>#DIV/0!</v>
      </c>
      <c r="U287" s="32" t="e">
        <f>S287/S289</f>
        <v>#DIV/0!</v>
      </c>
      <c r="V287" s="44">
        <f t="shared" si="95"/>
        <v>0</v>
      </c>
      <c r="W287" s="32">
        <v>1</v>
      </c>
      <c r="X287" s="32" t="e">
        <f>V287/V289</f>
        <v>#DIV/0!</v>
      </c>
    </row>
    <row r="288" spans="2:24">
      <c r="B288" s="201" t="s">
        <v>44</v>
      </c>
      <c r="C288" s="202"/>
      <c r="D288" s="31"/>
      <c r="E288" s="32" t="e">
        <f t="shared" si="92"/>
        <v>#DIV/0!</v>
      </c>
      <c r="F288" s="32" t="e">
        <f>D288/D289</f>
        <v>#DIV/0!</v>
      </c>
      <c r="G288" s="31"/>
      <c r="H288" s="45" t="e">
        <f t="shared" si="96"/>
        <v>#DIV/0!</v>
      </c>
      <c r="I288" s="32" t="e">
        <f>G288/G289</f>
        <v>#DIV/0!</v>
      </c>
      <c r="J288" s="44">
        <f t="shared" si="93"/>
        <v>0</v>
      </c>
      <c r="K288" s="32">
        <v>1</v>
      </c>
      <c r="L288" s="32" t="e">
        <f>J288/J289</f>
        <v>#DIV/0!</v>
      </c>
      <c r="N288" s="201" t="s">
        <v>107</v>
      </c>
      <c r="O288" s="202"/>
      <c r="P288" s="31"/>
      <c r="Q288" s="32" t="e">
        <f t="shared" si="94"/>
        <v>#DIV/0!</v>
      </c>
      <c r="R288" s="32" t="e">
        <f>P288/P289</f>
        <v>#DIV/0!</v>
      </c>
      <c r="S288" s="31"/>
      <c r="T288" s="45" t="e">
        <f t="shared" si="97"/>
        <v>#DIV/0!</v>
      </c>
      <c r="U288" s="32" t="e">
        <f>S288/S289</f>
        <v>#DIV/0!</v>
      </c>
      <c r="V288" s="44">
        <f t="shared" si="95"/>
        <v>0</v>
      </c>
      <c r="W288" s="32">
        <v>1</v>
      </c>
      <c r="X288" s="32" t="e">
        <f>V288/V289</f>
        <v>#DIV/0!</v>
      </c>
    </row>
    <row r="289" spans="2:24">
      <c r="B289" s="218" t="s">
        <v>3</v>
      </c>
      <c r="C289" s="219"/>
      <c r="D289" s="35">
        <f>SUM(D281:D288)</f>
        <v>0</v>
      </c>
      <c r="E289" s="40" t="e">
        <f>+D289/J289</f>
        <v>#DIV/0!</v>
      </c>
      <c r="F289" s="40">
        <v>1</v>
      </c>
      <c r="G289" s="35">
        <f>SUM(G281:G288)</f>
        <v>0</v>
      </c>
      <c r="H289" s="40" t="e">
        <f t="shared" si="96"/>
        <v>#DIV/0!</v>
      </c>
      <c r="I289" s="40">
        <v>1</v>
      </c>
      <c r="J289" s="35">
        <f>SUM(J281:J288)</f>
        <v>0</v>
      </c>
      <c r="K289" s="40">
        <v>1</v>
      </c>
      <c r="L289" s="40">
        <v>1</v>
      </c>
      <c r="N289" s="218" t="s">
        <v>3</v>
      </c>
      <c r="O289" s="219"/>
      <c r="P289" s="35">
        <f>SUM(P281:P288)</f>
        <v>0</v>
      </c>
      <c r="Q289" s="40" t="e">
        <f>+P289/V289</f>
        <v>#DIV/0!</v>
      </c>
      <c r="R289" s="40">
        <v>1</v>
      </c>
      <c r="S289" s="35">
        <f>SUM(S281:S288)</f>
        <v>0</v>
      </c>
      <c r="T289" s="40" t="e">
        <f t="shared" si="97"/>
        <v>#DIV/0!</v>
      </c>
      <c r="U289" s="40">
        <v>1</v>
      </c>
      <c r="V289" s="35">
        <f>SUM(V281:V288)</f>
        <v>0</v>
      </c>
      <c r="W289" s="40">
        <v>1</v>
      </c>
      <c r="X289" s="40">
        <v>1</v>
      </c>
    </row>
    <row r="290" spans="2:24" ht="17.399999999999999">
      <c r="B290" s="15"/>
    </row>
    <row r="292" spans="2:24">
      <c r="B292" s="9" t="s">
        <v>32</v>
      </c>
      <c r="C292" s="9"/>
      <c r="D292" s="9"/>
      <c r="E292" s="9"/>
      <c r="F292" s="9"/>
      <c r="G292" s="9"/>
      <c r="H292" s="9"/>
      <c r="I292" s="9"/>
      <c r="J292" s="9"/>
      <c r="K292" s="9"/>
      <c r="L292" s="9"/>
      <c r="N292" s="9" t="s">
        <v>108</v>
      </c>
      <c r="O292" s="9"/>
      <c r="P292" s="9"/>
      <c r="Q292" s="9"/>
      <c r="R292" s="9"/>
      <c r="S292" s="9"/>
      <c r="T292" s="9"/>
      <c r="U292" s="9"/>
      <c r="V292" s="9"/>
      <c r="W292" s="9"/>
      <c r="X292" s="9"/>
    </row>
    <row r="293" spans="2:24">
      <c r="B293" s="9"/>
      <c r="C293" s="9"/>
      <c r="D293" s="216" t="s">
        <v>31</v>
      </c>
      <c r="E293" s="216"/>
      <c r="F293" s="216"/>
      <c r="G293" s="216"/>
      <c r="H293" s="216"/>
      <c r="I293" s="216"/>
      <c r="J293" s="216"/>
      <c r="K293" s="216"/>
      <c r="L293" s="216"/>
      <c r="N293" s="9"/>
      <c r="O293" s="9"/>
      <c r="P293" s="216" t="s">
        <v>31</v>
      </c>
      <c r="Q293" s="216"/>
      <c r="R293" s="216"/>
      <c r="S293" s="216"/>
      <c r="T293" s="216"/>
      <c r="U293" s="216"/>
      <c r="V293" s="216"/>
      <c r="W293" s="216"/>
      <c r="X293" s="216"/>
    </row>
    <row r="294" spans="2:24">
      <c r="B294" s="217" t="s">
        <v>33</v>
      </c>
      <c r="C294" s="217"/>
      <c r="D294" s="213" t="s">
        <v>34</v>
      </c>
      <c r="E294" s="214"/>
      <c r="F294" s="215"/>
      <c r="G294" s="213" t="s">
        <v>35</v>
      </c>
      <c r="H294" s="214"/>
      <c r="I294" s="215"/>
      <c r="J294" s="213" t="s">
        <v>3</v>
      </c>
      <c r="K294" s="214"/>
      <c r="L294" s="215"/>
      <c r="N294" s="217" t="s">
        <v>33</v>
      </c>
      <c r="O294" s="217"/>
      <c r="P294" s="213" t="s">
        <v>34</v>
      </c>
      <c r="Q294" s="214"/>
      <c r="R294" s="215"/>
      <c r="S294" s="213" t="s">
        <v>35</v>
      </c>
      <c r="T294" s="214"/>
      <c r="U294" s="215"/>
      <c r="V294" s="213" t="s">
        <v>3</v>
      </c>
      <c r="W294" s="214"/>
      <c r="X294" s="215"/>
    </row>
    <row r="295" spans="2:24">
      <c r="B295" s="217"/>
      <c r="C295" s="217"/>
      <c r="D295" s="42" t="s">
        <v>36</v>
      </c>
      <c r="E295" s="42" t="s">
        <v>21</v>
      </c>
      <c r="F295" s="42" t="s">
        <v>22</v>
      </c>
      <c r="G295" s="42" t="s">
        <v>36</v>
      </c>
      <c r="H295" s="42" t="s">
        <v>21</v>
      </c>
      <c r="I295" s="42" t="s">
        <v>22</v>
      </c>
      <c r="J295" s="42" t="s">
        <v>36</v>
      </c>
      <c r="K295" s="42" t="s">
        <v>21</v>
      </c>
      <c r="L295" s="42" t="s">
        <v>22</v>
      </c>
      <c r="N295" s="217"/>
      <c r="O295" s="217"/>
      <c r="P295" s="42" t="s">
        <v>36</v>
      </c>
      <c r="Q295" s="42" t="s">
        <v>21</v>
      </c>
      <c r="R295" s="42" t="s">
        <v>22</v>
      </c>
      <c r="S295" s="42" t="s">
        <v>36</v>
      </c>
      <c r="T295" s="42" t="s">
        <v>21</v>
      </c>
      <c r="U295" s="42" t="s">
        <v>22</v>
      </c>
      <c r="V295" s="42" t="s">
        <v>36</v>
      </c>
      <c r="W295" s="42" t="s">
        <v>21</v>
      </c>
      <c r="X295" s="42" t="s">
        <v>22</v>
      </c>
    </row>
    <row r="296" spans="2:24">
      <c r="B296" s="201" t="s">
        <v>37</v>
      </c>
      <c r="C296" s="202"/>
      <c r="D296" s="31"/>
      <c r="E296" s="32" t="e">
        <f>+D296/J296</f>
        <v>#DIV/0!</v>
      </c>
      <c r="F296" s="32" t="e">
        <f>D296/D304</f>
        <v>#DIV/0!</v>
      </c>
      <c r="G296" s="31"/>
      <c r="H296" s="43" t="e">
        <f>+G296/J296</f>
        <v>#DIV/0!</v>
      </c>
      <c r="I296" s="32" t="e">
        <f>G296/G304</f>
        <v>#DIV/0!</v>
      </c>
      <c r="J296" s="44">
        <f>+D296+G296</f>
        <v>0</v>
      </c>
      <c r="K296" s="32">
        <v>1</v>
      </c>
      <c r="L296" s="32" t="e">
        <f>J296/J304</f>
        <v>#DIV/0!</v>
      </c>
      <c r="N296" s="201" t="s">
        <v>37</v>
      </c>
      <c r="O296" s="202"/>
      <c r="P296" s="31"/>
      <c r="Q296" s="32" t="e">
        <f>+P296/V296</f>
        <v>#DIV/0!</v>
      </c>
      <c r="R296" s="32" t="e">
        <f>P296/P304</f>
        <v>#DIV/0!</v>
      </c>
      <c r="S296" s="31"/>
      <c r="T296" s="43" t="e">
        <f>+S296/V296</f>
        <v>#DIV/0!</v>
      </c>
      <c r="U296" s="32" t="e">
        <f>S296/S304</f>
        <v>#DIV/0!</v>
      </c>
      <c r="V296" s="44">
        <f>+P296+S296</f>
        <v>0</v>
      </c>
      <c r="W296" s="32">
        <v>1</v>
      </c>
      <c r="X296" s="32" t="e">
        <f>V296/V304</f>
        <v>#DIV/0!</v>
      </c>
    </row>
    <row r="297" spans="2:24">
      <c r="B297" s="201" t="s">
        <v>38</v>
      </c>
      <c r="C297" s="202"/>
      <c r="D297" s="31"/>
      <c r="E297" s="32" t="e">
        <f t="shared" ref="E297:E303" si="98">+D297/J297</f>
        <v>#DIV/0!</v>
      </c>
      <c r="F297" s="32" t="e">
        <f>D297/D304</f>
        <v>#DIV/0!</v>
      </c>
      <c r="G297" s="31"/>
      <c r="H297" s="39" t="e">
        <f>+G297/J297</f>
        <v>#DIV/0!</v>
      </c>
      <c r="I297" s="32" t="e">
        <f>G297/G304</f>
        <v>#DIV/0!</v>
      </c>
      <c r="J297" s="44">
        <f t="shared" ref="J297:J303" si="99">+D297+G297</f>
        <v>0</v>
      </c>
      <c r="K297" s="32">
        <v>1</v>
      </c>
      <c r="L297" s="32" t="e">
        <f>J297/J304</f>
        <v>#DIV/0!</v>
      </c>
      <c r="N297" s="201" t="s">
        <v>101</v>
      </c>
      <c r="O297" s="202"/>
      <c r="P297" s="31"/>
      <c r="Q297" s="32" t="e">
        <f t="shared" ref="Q297:Q303" si="100">+P297/V297</f>
        <v>#DIV/0!</v>
      </c>
      <c r="R297" s="32" t="e">
        <f>P297/P304</f>
        <v>#DIV/0!</v>
      </c>
      <c r="S297" s="31"/>
      <c r="T297" s="39" t="e">
        <f>+S297/V297</f>
        <v>#DIV/0!</v>
      </c>
      <c r="U297" s="32" t="e">
        <f>S297/S304</f>
        <v>#DIV/0!</v>
      </c>
      <c r="V297" s="44">
        <f t="shared" ref="V297:V303" si="101">+P297+S297</f>
        <v>0</v>
      </c>
      <c r="W297" s="32">
        <v>1</v>
      </c>
      <c r="X297" s="32" t="e">
        <f>V297/V304</f>
        <v>#DIV/0!</v>
      </c>
    </row>
    <row r="298" spans="2:24">
      <c r="B298" s="201" t="s">
        <v>39</v>
      </c>
      <c r="C298" s="202"/>
      <c r="D298" s="31"/>
      <c r="E298" s="32" t="e">
        <f t="shared" si="98"/>
        <v>#DIV/0!</v>
      </c>
      <c r="F298" s="32" t="e">
        <f>D298/D304</f>
        <v>#DIV/0!</v>
      </c>
      <c r="G298" s="31"/>
      <c r="H298" s="39" t="e">
        <f>+G298/J298</f>
        <v>#DIV/0!</v>
      </c>
      <c r="I298" s="32" t="e">
        <f>G298/G304</f>
        <v>#DIV/0!</v>
      </c>
      <c r="J298" s="44">
        <f t="shared" si="99"/>
        <v>0</v>
      </c>
      <c r="K298" s="32">
        <v>1</v>
      </c>
      <c r="L298" s="32" t="e">
        <f>J298/J304</f>
        <v>#DIV/0!</v>
      </c>
      <c r="N298" s="201" t="s">
        <v>102</v>
      </c>
      <c r="O298" s="202"/>
      <c r="P298" s="31"/>
      <c r="Q298" s="32" t="e">
        <f t="shared" si="100"/>
        <v>#DIV/0!</v>
      </c>
      <c r="R298" s="32" t="e">
        <f>P298/P304</f>
        <v>#DIV/0!</v>
      </c>
      <c r="S298" s="31"/>
      <c r="T298" s="39" t="e">
        <f>+S298/V298</f>
        <v>#DIV/0!</v>
      </c>
      <c r="U298" s="32" t="e">
        <f>S298/S304</f>
        <v>#DIV/0!</v>
      </c>
      <c r="V298" s="44">
        <f t="shared" si="101"/>
        <v>0</v>
      </c>
      <c r="W298" s="32">
        <v>1</v>
      </c>
      <c r="X298" s="32" t="e">
        <f>V298/V304</f>
        <v>#DIV/0!</v>
      </c>
    </row>
    <row r="299" spans="2:24">
      <c r="B299" s="201" t="s">
        <v>40</v>
      </c>
      <c r="C299" s="202"/>
      <c r="D299" s="31"/>
      <c r="E299" s="32" t="e">
        <f t="shared" si="98"/>
        <v>#DIV/0!</v>
      </c>
      <c r="F299" s="32" t="e">
        <f>D299/D304</f>
        <v>#DIV/0!</v>
      </c>
      <c r="G299" s="31"/>
      <c r="H299" s="45" t="e">
        <f t="shared" ref="H299:H304" si="102">+G299/J299</f>
        <v>#DIV/0!</v>
      </c>
      <c r="I299" s="32" t="e">
        <f>G299/G304</f>
        <v>#DIV/0!</v>
      </c>
      <c r="J299" s="44">
        <f t="shared" si="99"/>
        <v>0</v>
      </c>
      <c r="K299" s="32">
        <v>1</v>
      </c>
      <c r="L299" s="32" t="e">
        <f>J299/J304</f>
        <v>#DIV/0!</v>
      </c>
      <c r="N299" s="201" t="s">
        <v>103</v>
      </c>
      <c r="O299" s="202"/>
      <c r="P299" s="31"/>
      <c r="Q299" s="32" t="e">
        <f t="shared" si="100"/>
        <v>#DIV/0!</v>
      </c>
      <c r="R299" s="32" t="e">
        <f>P299/P304</f>
        <v>#DIV/0!</v>
      </c>
      <c r="S299" s="31"/>
      <c r="T299" s="39" t="e">
        <f t="shared" ref="T299:T304" si="103">+S299/V299</f>
        <v>#DIV/0!</v>
      </c>
      <c r="U299" s="32" t="e">
        <f>S299/S304</f>
        <v>#DIV/0!</v>
      </c>
      <c r="V299" s="44">
        <f t="shared" si="101"/>
        <v>0</v>
      </c>
      <c r="W299" s="32">
        <v>1</v>
      </c>
      <c r="X299" s="32" t="e">
        <f>V299/V304</f>
        <v>#DIV/0!</v>
      </c>
    </row>
    <row r="300" spans="2:24">
      <c r="B300" s="201" t="s">
        <v>41</v>
      </c>
      <c r="C300" s="202"/>
      <c r="D300" s="31"/>
      <c r="E300" s="32" t="e">
        <f t="shared" si="98"/>
        <v>#DIV/0!</v>
      </c>
      <c r="F300" s="32" t="e">
        <f>D300/D304</f>
        <v>#DIV/0!</v>
      </c>
      <c r="G300" s="31"/>
      <c r="H300" s="45" t="e">
        <f t="shared" si="102"/>
        <v>#DIV/0!</v>
      </c>
      <c r="I300" s="32" t="e">
        <f>G300/G304</f>
        <v>#DIV/0!</v>
      </c>
      <c r="J300" s="44">
        <f t="shared" si="99"/>
        <v>0</v>
      </c>
      <c r="K300" s="32">
        <v>1</v>
      </c>
      <c r="L300" s="32" t="e">
        <f>J300/J304</f>
        <v>#DIV/0!</v>
      </c>
      <c r="N300" s="201" t="s">
        <v>104</v>
      </c>
      <c r="O300" s="202"/>
      <c r="P300" s="31"/>
      <c r="Q300" s="32" t="e">
        <f t="shared" si="100"/>
        <v>#DIV/0!</v>
      </c>
      <c r="R300" s="32" t="e">
        <f>P300/P304</f>
        <v>#DIV/0!</v>
      </c>
      <c r="S300" s="31"/>
      <c r="T300" s="39" t="e">
        <f t="shared" si="103"/>
        <v>#DIV/0!</v>
      </c>
      <c r="U300" s="32" t="e">
        <f>S300/S304</f>
        <v>#DIV/0!</v>
      </c>
      <c r="V300" s="44">
        <f t="shared" si="101"/>
        <v>0</v>
      </c>
      <c r="W300" s="32">
        <v>1</v>
      </c>
      <c r="X300" s="32" t="e">
        <f>V300/V304</f>
        <v>#DIV/0!</v>
      </c>
    </row>
    <row r="301" spans="2:24">
      <c r="B301" s="201" t="s">
        <v>42</v>
      </c>
      <c r="C301" s="202"/>
      <c r="D301" s="31"/>
      <c r="E301" s="32" t="e">
        <f t="shared" si="98"/>
        <v>#DIV/0!</v>
      </c>
      <c r="F301" s="32" t="e">
        <f>D301/D304</f>
        <v>#DIV/0!</v>
      </c>
      <c r="G301" s="31"/>
      <c r="H301" s="45" t="e">
        <f t="shared" si="102"/>
        <v>#DIV/0!</v>
      </c>
      <c r="I301" s="32" t="e">
        <f>G301/G304</f>
        <v>#DIV/0!</v>
      </c>
      <c r="J301" s="44">
        <f t="shared" si="99"/>
        <v>0</v>
      </c>
      <c r="K301" s="32">
        <v>1</v>
      </c>
      <c r="L301" s="32" t="e">
        <f>J301/J304</f>
        <v>#DIV/0!</v>
      </c>
      <c r="N301" s="201" t="s">
        <v>105</v>
      </c>
      <c r="O301" s="202"/>
      <c r="P301" s="31"/>
      <c r="Q301" s="32" t="e">
        <f t="shared" si="100"/>
        <v>#DIV/0!</v>
      </c>
      <c r="R301" s="32" t="e">
        <f>P301/P304</f>
        <v>#DIV/0!</v>
      </c>
      <c r="S301" s="31"/>
      <c r="T301" s="45" t="e">
        <f t="shared" si="103"/>
        <v>#DIV/0!</v>
      </c>
      <c r="U301" s="32" t="e">
        <f>S301/S304</f>
        <v>#DIV/0!</v>
      </c>
      <c r="V301" s="44">
        <f t="shared" si="101"/>
        <v>0</v>
      </c>
      <c r="W301" s="32">
        <v>1</v>
      </c>
      <c r="X301" s="32" t="e">
        <f>V301/V304</f>
        <v>#DIV/0!</v>
      </c>
    </row>
    <row r="302" spans="2:24">
      <c r="B302" s="201" t="s">
        <v>43</v>
      </c>
      <c r="C302" s="202"/>
      <c r="D302" s="31"/>
      <c r="E302" s="32" t="e">
        <f t="shared" si="98"/>
        <v>#DIV/0!</v>
      </c>
      <c r="F302" s="32" t="e">
        <f>D302/D304</f>
        <v>#DIV/0!</v>
      </c>
      <c r="G302" s="31"/>
      <c r="H302" s="45" t="e">
        <f t="shared" si="102"/>
        <v>#DIV/0!</v>
      </c>
      <c r="I302" s="32" t="e">
        <f>G302/G304</f>
        <v>#DIV/0!</v>
      </c>
      <c r="J302" s="44">
        <f t="shared" si="99"/>
        <v>0</v>
      </c>
      <c r="K302" s="32">
        <v>1</v>
      </c>
      <c r="L302" s="32" t="e">
        <f>J302/J304</f>
        <v>#DIV/0!</v>
      </c>
      <c r="N302" s="201" t="s">
        <v>106</v>
      </c>
      <c r="O302" s="202"/>
      <c r="P302" s="31"/>
      <c r="Q302" s="32" t="e">
        <f t="shared" si="100"/>
        <v>#DIV/0!</v>
      </c>
      <c r="R302" s="32" t="e">
        <f>P302/P304</f>
        <v>#DIV/0!</v>
      </c>
      <c r="S302" s="31"/>
      <c r="T302" s="45" t="e">
        <f t="shared" si="103"/>
        <v>#DIV/0!</v>
      </c>
      <c r="U302" s="32" t="e">
        <f>S302/S304</f>
        <v>#DIV/0!</v>
      </c>
      <c r="V302" s="44">
        <f t="shared" si="101"/>
        <v>0</v>
      </c>
      <c r="W302" s="32">
        <v>1</v>
      </c>
      <c r="X302" s="32" t="e">
        <f>V302/V304</f>
        <v>#DIV/0!</v>
      </c>
    </row>
    <row r="303" spans="2:24">
      <c r="B303" s="201" t="s">
        <v>44</v>
      </c>
      <c r="C303" s="202"/>
      <c r="D303" s="31"/>
      <c r="E303" s="32" t="e">
        <f t="shared" si="98"/>
        <v>#DIV/0!</v>
      </c>
      <c r="F303" s="32" t="e">
        <f>D303/D304</f>
        <v>#DIV/0!</v>
      </c>
      <c r="G303" s="31"/>
      <c r="H303" s="45" t="e">
        <f t="shared" si="102"/>
        <v>#DIV/0!</v>
      </c>
      <c r="I303" s="32" t="e">
        <f>G303/G304</f>
        <v>#DIV/0!</v>
      </c>
      <c r="J303" s="44">
        <f t="shared" si="99"/>
        <v>0</v>
      </c>
      <c r="K303" s="32">
        <v>1</v>
      </c>
      <c r="L303" s="32" t="e">
        <f>J303/J304</f>
        <v>#DIV/0!</v>
      </c>
      <c r="N303" s="201" t="s">
        <v>107</v>
      </c>
      <c r="O303" s="202"/>
      <c r="P303" s="31"/>
      <c r="Q303" s="32" t="e">
        <f t="shared" si="100"/>
        <v>#DIV/0!</v>
      </c>
      <c r="R303" s="32" t="e">
        <f>P303/P304</f>
        <v>#DIV/0!</v>
      </c>
      <c r="S303" s="31"/>
      <c r="T303" s="45" t="e">
        <f t="shared" si="103"/>
        <v>#DIV/0!</v>
      </c>
      <c r="U303" s="32" t="e">
        <f>S303/S304</f>
        <v>#DIV/0!</v>
      </c>
      <c r="V303" s="44">
        <f t="shared" si="101"/>
        <v>0</v>
      </c>
      <c r="W303" s="32">
        <v>1</v>
      </c>
      <c r="X303" s="32" t="e">
        <f>V303/V304</f>
        <v>#DIV/0!</v>
      </c>
    </row>
    <row r="304" spans="2:24">
      <c r="B304" s="218" t="s">
        <v>3</v>
      </c>
      <c r="C304" s="219"/>
      <c r="D304" s="35">
        <f>SUM(D296:D303)</f>
        <v>0</v>
      </c>
      <c r="E304" s="40" t="e">
        <f>+D304/J304</f>
        <v>#DIV/0!</v>
      </c>
      <c r="F304" s="40">
        <v>1</v>
      </c>
      <c r="G304" s="35">
        <f>SUM(G296:G303)</f>
        <v>0</v>
      </c>
      <c r="H304" s="40" t="e">
        <f t="shared" si="102"/>
        <v>#DIV/0!</v>
      </c>
      <c r="I304" s="40">
        <v>1</v>
      </c>
      <c r="J304" s="35">
        <f>SUM(J296:J303)</f>
        <v>0</v>
      </c>
      <c r="K304" s="40">
        <v>1</v>
      </c>
      <c r="L304" s="40">
        <v>1</v>
      </c>
      <c r="N304" s="218" t="s">
        <v>3</v>
      </c>
      <c r="O304" s="219"/>
      <c r="P304" s="35">
        <f>SUM(P296:P303)</f>
        <v>0</v>
      </c>
      <c r="Q304" s="40" t="e">
        <f>+P304/V304</f>
        <v>#DIV/0!</v>
      </c>
      <c r="R304" s="40">
        <v>1</v>
      </c>
      <c r="S304" s="35">
        <f>SUM(S296:S303)</f>
        <v>0</v>
      </c>
      <c r="T304" s="40" t="e">
        <f t="shared" si="103"/>
        <v>#DIV/0!</v>
      </c>
      <c r="U304" s="40">
        <v>1</v>
      </c>
      <c r="V304" s="35">
        <f>SUM(V296:V303)</f>
        <v>0</v>
      </c>
      <c r="W304" s="40">
        <v>1</v>
      </c>
      <c r="X304" s="40">
        <v>1</v>
      </c>
    </row>
    <row r="305" spans="2:24"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</row>
    <row r="306" spans="2:24"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</row>
    <row r="307" spans="2:24">
      <c r="B307" s="9" t="s">
        <v>45</v>
      </c>
      <c r="C307" s="9"/>
      <c r="D307" s="9"/>
      <c r="E307" s="9"/>
      <c r="F307" s="9"/>
      <c r="G307" s="9"/>
      <c r="H307" s="9"/>
      <c r="I307" s="9"/>
      <c r="J307" s="9"/>
      <c r="K307" s="9"/>
      <c r="L307" s="9"/>
      <c r="N307" s="9" t="s">
        <v>109</v>
      </c>
      <c r="O307" s="9"/>
      <c r="P307" s="9"/>
      <c r="Q307" s="9"/>
      <c r="R307" s="9"/>
      <c r="S307" s="9"/>
      <c r="T307" s="9"/>
      <c r="U307" s="9"/>
      <c r="V307" s="9"/>
      <c r="W307" s="9"/>
      <c r="X307" s="9"/>
    </row>
    <row r="308" spans="2:24">
      <c r="B308" s="9"/>
      <c r="C308" s="9"/>
      <c r="D308" s="216" t="s">
        <v>31</v>
      </c>
      <c r="E308" s="216"/>
      <c r="F308" s="216"/>
      <c r="G308" s="216"/>
      <c r="H308" s="216"/>
      <c r="I308" s="216"/>
      <c r="J308" s="216"/>
      <c r="K308" s="216"/>
      <c r="L308" s="216"/>
      <c r="N308" s="9"/>
      <c r="O308" s="9"/>
      <c r="P308" s="216" t="s">
        <v>31</v>
      </c>
      <c r="Q308" s="216"/>
      <c r="R308" s="216"/>
      <c r="S308" s="216"/>
      <c r="T308" s="216"/>
      <c r="U308" s="216"/>
      <c r="V308" s="216"/>
      <c r="W308" s="216"/>
      <c r="X308" s="216"/>
    </row>
    <row r="309" spans="2:24">
      <c r="B309" s="217" t="s">
        <v>33</v>
      </c>
      <c r="C309" s="217"/>
      <c r="D309" s="213" t="s">
        <v>34</v>
      </c>
      <c r="E309" s="214"/>
      <c r="F309" s="215"/>
      <c r="G309" s="213" t="s">
        <v>35</v>
      </c>
      <c r="H309" s="214"/>
      <c r="I309" s="215"/>
      <c r="J309" s="213" t="s">
        <v>3</v>
      </c>
      <c r="K309" s="214"/>
      <c r="L309" s="215"/>
      <c r="N309" s="217" t="s">
        <v>33</v>
      </c>
      <c r="O309" s="217"/>
      <c r="P309" s="213" t="s">
        <v>34</v>
      </c>
      <c r="Q309" s="214"/>
      <c r="R309" s="215"/>
      <c r="S309" s="213" t="s">
        <v>35</v>
      </c>
      <c r="T309" s="214"/>
      <c r="U309" s="215"/>
      <c r="V309" s="213" t="s">
        <v>3</v>
      </c>
      <c r="W309" s="214"/>
      <c r="X309" s="215"/>
    </row>
    <row r="310" spans="2:24">
      <c r="B310" s="217"/>
      <c r="C310" s="217"/>
      <c r="D310" s="42" t="s">
        <v>36</v>
      </c>
      <c r="E310" s="42" t="s">
        <v>21</v>
      </c>
      <c r="F310" s="42" t="s">
        <v>22</v>
      </c>
      <c r="G310" s="42" t="s">
        <v>36</v>
      </c>
      <c r="H310" s="42" t="s">
        <v>21</v>
      </c>
      <c r="I310" s="42" t="s">
        <v>22</v>
      </c>
      <c r="J310" s="42" t="s">
        <v>36</v>
      </c>
      <c r="K310" s="42" t="s">
        <v>21</v>
      </c>
      <c r="L310" s="42" t="s">
        <v>22</v>
      </c>
      <c r="N310" s="217"/>
      <c r="O310" s="217"/>
      <c r="P310" s="42" t="s">
        <v>36</v>
      </c>
      <c r="Q310" s="42" t="s">
        <v>21</v>
      </c>
      <c r="R310" s="42" t="s">
        <v>22</v>
      </c>
      <c r="S310" s="42" t="s">
        <v>36</v>
      </c>
      <c r="T310" s="42" t="s">
        <v>21</v>
      </c>
      <c r="U310" s="42" t="s">
        <v>22</v>
      </c>
      <c r="V310" s="42" t="s">
        <v>36</v>
      </c>
      <c r="W310" s="42" t="s">
        <v>21</v>
      </c>
      <c r="X310" s="42" t="s">
        <v>22</v>
      </c>
    </row>
    <row r="311" spans="2:24">
      <c r="B311" s="201" t="s">
        <v>37</v>
      </c>
      <c r="C311" s="202"/>
      <c r="D311" s="31"/>
      <c r="E311" s="32" t="e">
        <f>+D311/J311</f>
        <v>#DIV/0!</v>
      </c>
      <c r="F311" s="32" t="e">
        <f>D311/D319</f>
        <v>#DIV/0!</v>
      </c>
      <c r="G311" s="31"/>
      <c r="H311" s="43" t="e">
        <f>+G311/J311</f>
        <v>#DIV/0!</v>
      </c>
      <c r="I311" s="32" t="e">
        <f>G311/G319</f>
        <v>#DIV/0!</v>
      </c>
      <c r="J311" s="44">
        <f>+D311+G311</f>
        <v>0</v>
      </c>
      <c r="K311" s="32">
        <v>1</v>
      </c>
      <c r="L311" s="32" t="e">
        <f>J311/J319</f>
        <v>#DIV/0!</v>
      </c>
      <c r="N311" s="201" t="s">
        <v>37</v>
      </c>
      <c r="O311" s="202"/>
      <c r="P311" s="31"/>
      <c r="Q311" s="32" t="e">
        <f>+P311/V311</f>
        <v>#DIV/0!</v>
      </c>
      <c r="R311" s="32" t="e">
        <f>P311/P319</f>
        <v>#DIV/0!</v>
      </c>
      <c r="S311" s="31"/>
      <c r="T311" s="43" t="e">
        <f>+S311/V311</f>
        <v>#DIV/0!</v>
      </c>
      <c r="U311" s="32" t="e">
        <f>S311/S319</f>
        <v>#DIV/0!</v>
      </c>
      <c r="V311" s="44">
        <f>+P311+S311</f>
        <v>0</v>
      </c>
      <c r="W311" s="32">
        <v>1</v>
      </c>
      <c r="X311" s="32" t="e">
        <f>V311/V319</f>
        <v>#DIV/0!</v>
      </c>
    </row>
    <row r="312" spans="2:24">
      <c r="B312" s="201" t="s">
        <v>38</v>
      </c>
      <c r="C312" s="202"/>
      <c r="D312" s="31"/>
      <c r="E312" s="32" t="e">
        <f t="shared" ref="E312:E318" si="104">+D312/J312</f>
        <v>#DIV/0!</v>
      </c>
      <c r="F312" s="32" t="e">
        <f>D312/D319</f>
        <v>#DIV/0!</v>
      </c>
      <c r="G312" s="31"/>
      <c r="H312" s="39" t="e">
        <f>+G312/J312</f>
        <v>#DIV/0!</v>
      </c>
      <c r="I312" s="32" t="e">
        <f>G312/G319</f>
        <v>#DIV/0!</v>
      </c>
      <c r="J312" s="44">
        <f t="shared" ref="J312:J318" si="105">+D312+G312</f>
        <v>0</v>
      </c>
      <c r="K312" s="32">
        <v>1</v>
      </c>
      <c r="L312" s="32" t="e">
        <f>J312/J319</f>
        <v>#DIV/0!</v>
      </c>
      <c r="N312" s="201" t="s">
        <v>101</v>
      </c>
      <c r="O312" s="202"/>
      <c r="P312" s="31"/>
      <c r="Q312" s="32" t="e">
        <f t="shared" ref="Q312:Q318" si="106">+P312/V312</f>
        <v>#DIV/0!</v>
      </c>
      <c r="R312" s="32" t="e">
        <f>P312/P319</f>
        <v>#DIV/0!</v>
      </c>
      <c r="S312" s="31"/>
      <c r="T312" s="39" t="e">
        <f>+S312/V312</f>
        <v>#DIV/0!</v>
      </c>
      <c r="U312" s="32" t="e">
        <f>S312/S319</f>
        <v>#DIV/0!</v>
      </c>
      <c r="V312" s="44">
        <f t="shared" ref="V312:V318" si="107">+P312+S312</f>
        <v>0</v>
      </c>
      <c r="W312" s="32">
        <v>1</v>
      </c>
      <c r="X312" s="32" t="e">
        <f>V312/V319</f>
        <v>#DIV/0!</v>
      </c>
    </row>
    <row r="313" spans="2:24">
      <c r="B313" s="201" t="s">
        <v>39</v>
      </c>
      <c r="C313" s="202"/>
      <c r="D313" s="31"/>
      <c r="E313" s="32" t="e">
        <f t="shared" si="104"/>
        <v>#DIV/0!</v>
      </c>
      <c r="F313" s="32" t="e">
        <f>D313/D319</f>
        <v>#DIV/0!</v>
      </c>
      <c r="G313" s="31"/>
      <c r="H313" s="39" t="e">
        <f>+G313/J313</f>
        <v>#DIV/0!</v>
      </c>
      <c r="I313" s="32" t="e">
        <f>G313/G319</f>
        <v>#DIV/0!</v>
      </c>
      <c r="J313" s="44">
        <f t="shared" si="105"/>
        <v>0</v>
      </c>
      <c r="K313" s="32">
        <v>1</v>
      </c>
      <c r="L313" s="32" t="e">
        <f>J313/J319</f>
        <v>#DIV/0!</v>
      </c>
      <c r="N313" s="201" t="s">
        <v>102</v>
      </c>
      <c r="O313" s="202"/>
      <c r="P313" s="31"/>
      <c r="Q313" s="32" t="e">
        <f t="shared" si="106"/>
        <v>#DIV/0!</v>
      </c>
      <c r="R313" s="32" t="e">
        <f>P313/P319</f>
        <v>#DIV/0!</v>
      </c>
      <c r="S313" s="31"/>
      <c r="T313" s="39" t="e">
        <f>+S313/V313</f>
        <v>#DIV/0!</v>
      </c>
      <c r="U313" s="32" t="e">
        <f>S313/S319</f>
        <v>#DIV/0!</v>
      </c>
      <c r="V313" s="44">
        <f t="shared" si="107"/>
        <v>0</v>
      </c>
      <c r="W313" s="32">
        <v>1</v>
      </c>
      <c r="X313" s="32" t="e">
        <f>V313/V319</f>
        <v>#DIV/0!</v>
      </c>
    </row>
    <row r="314" spans="2:24">
      <c r="B314" s="201" t="s">
        <v>40</v>
      </c>
      <c r="C314" s="202"/>
      <c r="D314" s="31"/>
      <c r="E314" s="32" t="e">
        <f t="shared" si="104"/>
        <v>#DIV/0!</v>
      </c>
      <c r="F314" s="32" t="e">
        <f>D314/D319</f>
        <v>#DIV/0!</v>
      </c>
      <c r="G314" s="31"/>
      <c r="H314" s="45" t="e">
        <f t="shared" ref="H314:H319" si="108">+G314/J314</f>
        <v>#DIV/0!</v>
      </c>
      <c r="I314" s="32" t="e">
        <f>G314/G319</f>
        <v>#DIV/0!</v>
      </c>
      <c r="J314" s="44">
        <f t="shared" si="105"/>
        <v>0</v>
      </c>
      <c r="K314" s="32">
        <v>1</v>
      </c>
      <c r="L314" s="32" t="e">
        <f>J314/J319</f>
        <v>#DIV/0!</v>
      </c>
      <c r="N314" s="201" t="s">
        <v>103</v>
      </c>
      <c r="O314" s="202"/>
      <c r="P314" s="31"/>
      <c r="Q314" s="32" t="e">
        <f t="shared" si="106"/>
        <v>#DIV/0!</v>
      </c>
      <c r="R314" s="32" t="e">
        <f>P314/P319</f>
        <v>#DIV/0!</v>
      </c>
      <c r="S314" s="31"/>
      <c r="T314" s="39" t="e">
        <f t="shared" ref="T314:T319" si="109">+S314/V314</f>
        <v>#DIV/0!</v>
      </c>
      <c r="U314" s="32" t="e">
        <f>S314/S319</f>
        <v>#DIV/0!</v>
      </c>
      <c r="V314" s="44">
        <f t="shared" si="107"/>
        <v>0</v>
      </c>
      <c r="W314" s="32">
        <v>1</v>
      </c>
      <c r="X314" s="32" t="e">
        <f>V314/V319</f>
        <v>#DIV/0!</v>
      </c>
    </row>
    <row r="315" spans="2:24">
      <c r="B315" s="201" t="s">
        <v>41</v>
      </c>
      <c r="C315" s="202"/>
      <c r="D315" s="31"/>
      <c r="E315" s="32" t="e">
        <f t="shared" si="104"/>
        <v>#DIV/0!</v>
      </c>
      <c r="F315" s="32" t="e">
        <f>D315/D319</f>
        <v>#DIV/0!</v>
      </c>
      <c r="G315" s="31"/>
      <c r="H315" s="45" t="e">
        <f t="shared" si="108"/>
        <v>#DIV/0!</v>
      </c>
      <c r="I315" s="32" t="e">
        <f>G315/G319</f>
        <v>#DIV/0!</v>
      </c>
      <c r="J315" s="44">
        <f t="shared" si="105"/>
        <v>0</v>
      </c>
      <c r="K315" s="32">
        <v>1</v>
      </c>
      <c r="L315" s="32" t="e">
        <f>J315/J319</f>
        <v>#DIV/0!</v>
      </c>
      <c r="N315" s="201" t="s">
        <v>104</v>
      </c>
      <c r="O315" s="202"/>
      <c r="P315" s="31"/>
      <c r="Q315" s="32" t="e">
        <f t="shared" si="106"/>
        <v>#DIV/0!</v>
      </c>
      <c r="R315" s="32" t="e">
        <f>P315/P319</f>
        <v>#DIV/0!</v>
      </c>
      <c r="S315" s="31"/>
      <c r="T315" s="39" t="e">
        <f t="shared" si="109"/>
        <v>#DIV/0!</v>
      </c>
      <c r="U315" s="32" t="e">
        <f>S315/S319</f>
        <v>#DIV/0!</v>
      </c>
      <c r="V315" s="44">
        <f t="shared" si="107"/>
        <v>0</v>
      </c>
      <c r="W315" s="32">
        <v>1</v>
      </c>
      <c r="X315" s="32" t="e">
        <f>V315/V319</f>
        <v>#DIV/0!</v>
      </c>
    </row>
    <row r="316" spans="2:24">
      <c r="B316" s="201" t="s">
        <v>42</v>
      </c>
      <c r="C316" s="202"/>
      <c r="D316" s="31"/>
      <c r="E316" s="32" t="e">
        <f t="shared" si="104"/>
        <v>#DIV/0!</v>
      </c>
      <c r="F316" s="32" t="e">
        <f>D316/D319</f>
        <v>#DIV/0!</v>
      </c>
      <c r="G316" s="31"/>
      <c r="H316" s="45" t="e">
        <f t="shared" si="108"/>
        <v>#DIV/0!</v>
      </c>
      <c r="I316" s="32" t="e">
        <f>G316/G319</f>
        <v>#DIV/0!</v>
      </c>
      <c r="J316" s="44">
        <f t="shared" si="105"/>
        <v>0</v>
      </c>
      <c r="K316" s="32">
        <v>1</v>
      </c>
      <c r="L316" s="32" t="e">
        <f>J316/J319</f>
        <v>#DIV/0!</v>
      </c>
      <c r="N316" s="201" t="s">
        <v>105</v>
      </c>
      <c r="O316" s="202"/>
      <c r="P316" s="31"/>
      <c r="Q316" s="32" t="e">
        <f t="shared" si="106"/>
        <v>#DIV/0!</v>
      </c>
      <c r="R316" s="32" t="e">
        <f>P316/P319</f>
        <v>#DIV/0!</v>
      </c>
      <c r="S316" s="31"/>
      <c r="T316" s="45" t="e">
        <f t="shared" si="109"/>
        <v>#DIV/0!</v>
      </c>
      <c r="U316" s="32" t="e">
        <f>S316/S319</f>
        <v>#DIV/0!</v>
      </c>
      <c r="V316" s="44">
        <f t="shared" si="107"/>
        <v>0</v>
      </c>
      <c r="W316" s="32">
        <v>1</v>
      </c>
      <c r="X316" s="32" t="e">
        <f>V316/V319</f>
        <v>#DIV/0!</v>
      </c>
    </row>
    <row r="317" spans="2:24">
      <c r="B317" s="201" t="s">
        <v>43</v>
      </c>
      <c r="C317" s="202"/>
      <c r="D317" s="31"/>
      <c r="E317" s="32" t="e">
        <f t="shared" si="104"/>
        <v>#DIV/0!</v>
      </c>
      <c r="F317" s="32" t="e">
        <f>D317/D319</f>
        <v>#DIV/0!</v>
      </c>
      <c r="G317" s="31"/>
      <c r="H317" s="45" t="e">
        <f t="shared" si="108"/>
        <v>#DIV/0!</v>
      </c>
      <c r="I317" s="32" t="e">
        <f>G317/G319</f>
        <v>#DIV/0!</v>
      </c>
      <c r="J317" s="44">
        <f t="shared" si="105"/>
        <v>0</v>
      </c>
      <c r="K317" s="32">
        <v>1</v>
      </c>
      <c r="L317" s="32" t="e">
        <f>J317/J319</f>
        <v>#DIV/0!</v>
      </c>
      <c r="N317" s="201" t="s">
        <v>106</v>
      </c>
      <c r="O317" s="202"/>
      <c r="P317" s="31"/>
      <c r="Q317" s="32" t="e">
        <f t="shared" si="106"/>
        <v>#DIV/0!</v>
      </c>
      <c r="R317" s="32" t="e">
        <f>P317/P319</f>
        <v>#DIV/0!</v>
      </c>
      <c r="S317" s="31"/>
      <c r="T317" s="45" t="e">
        <f t="shared" si="109"/>
        <v>#DIV/0!</v>
      </c>
      <c r="U317" s="32" t="e">
        <f>S317/S319</f>
        <v>#DIV/0!</v>
      </c>
      <c r="V317" s="44">
        <f t="shared" si="107"/>
        <v>0</v>
      </c>
      <c r="W317" s="32">
        <v>1</v>
      </c>
      <c r="X317" s="32" t="e">
        <f>V317/V319</f>
        <v>#DIV/0!</v>
      </c>
    </row>
    <row r="318" spans="2:24">
      <c r="B318" s="201" t="s">
        <v>44</v>
      </c>
      <c r="C318" s="202"/>
      <c r="D318" s="31"/>
      <c r="E318" s="32" t="e">
        <f t="shared" si="104"/>
        <v>#DIV/0!</v>
      </c>
      <c r="F318" s="32" t="e">
        <f>D318/D319</f>
        <v>#DIV/0!</v>
      </c>
      <c r="G318" s="31"/>
      <c r="H318" s="45" t="e">
        <f t="shared" si="108"/>
        <v>#DIV/0!</v>
      </c>
      <c r="I318" s="32" t="e">
        <f>G318/G319</f>
        <v>#DIV/0!</v>
      </c>
      <c r="J318" s="44">
        <f t="shared" si="105"/>
        <v>0</v>
      </c>
      <c r="K318" s="32">
        <v>1</v>
      </c>
      <c r="L318" s="32" t="e">
        <f>J318/J319</f>
        <v>#DIV/0!</v>
      </c>
      <c r="N318" s="201" t="s">
        <v>107</v>
      </c>
      <c r="O318" s="202"/>
      <c r="P318" s="31"/>
      <c r="Q318" s="32" t="e">
        <f t="shared" si="106"/>
        <v>#DIV/0!</v>
      </c>
      <c r="R318" s="32" t="e">
        <f>P318/P319</f>
        <v>#DIV/0!</v>
      </c>
      <c r="S318" s="31"/>
      <c r="T318" s="45" t="e">
        <f t="shared" si="109"/>
        <v>#DIV/0!</v>
      </c>
      <c r="U318" s="32" t="e">
        <f>S318/S319</f>
        <v>#DIV/0!</v>
      </c>
      <c r="V318" s="44">
        <f t="shared" si="107"/>
        <v>0</v>
      </c>
      <c r="W318" s="32">
        <v>1</v>
      </c>
      <c r="X318" s="32" t="e">
        <f>V318/V319</f>
        <v>#DIV/0!</v>
      </c>
    </row>
    <row r="319" spans="2:24">
      <c r="B319" s="218" t="s">
        <v>3</v>
      </c>
      <c r="C319" s="219"/>
      <c r="D319" s="35">
        <f>SUM(D311:D318)</f>
        <v>0</v>
      </c>
      <c r="E319" s="40" t="e">
        <f>+D319/J319</f>
        <v>#DIV/0!</v>
      </c>
      <c r="F319" s="40">
        <v>1</v>
      </c>
      <c r="G319" s="35">
        <f>SUM(G311:G318)</f>
        <v>0</v>
      </c>
      <c r="H319" s="40" t="e">
        <f t="shared" si="108"/>
        <v>#DIV/0!</v>
      </c>
      <c r="I319" s="40">
        <v>1</v>
      </c>
      <c r="J319" s="35">
        <f>SUM(J311:J318)</f>
        <v>0</v>
      </c>
      <c r="K319" s="40">
        <v>1</v>
      </c>
      <c r="L319" s="40">
        <v>1</v>
      </c>
      <c r="N319" s="218" t="s">
        <v>3</v>
      </c>
      <c r="O319" s="219"/>
      <c r="P319" s="35">
        <f>SUM(P311:P318)</f>
        <v>0</v>
      </c>
      <c r="Q319" s="40" t="e">
        <f>+P319/V319</f>
        <v>#DIV/0!</v>
      </c>
      <c r="R319" s="40">
        <v>1</v>
      </c>
      <c r="S319" s="35">
        <f>SUM(S311:S318)</f>
        <v>0</v>
      </c>
      <c r="T319" s="40" t="e">
        <f t="shared" si="109"/>
        <v>#DIV/0!</v>
      </c>
      <c r="U319" s="40">
        <v>1</v>
      </c>
      <c r="V319" s="35">
        <f>SUM(V311:V318)</f>
        <v>0</v>
      </c>
      <c r="W319" s="40">
        <v>1</v>
      </c>
      <c r="X319" s="40">
        <v>1</v>
      </c>
    </row>
    <row r="320" spans="2:24"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</row>
    <row r="321" spans="2:24"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</row>
    <row r="322" spans="2:24">
      <c r="B322" s="9" t="s">
        <v>46</v>
      </c>
      <c r="C322" s="9"/>
      <c r="D322" s="9"/>
      <c r="E322" s="9"/>
      <c r="F322" s="9"/>
      <c r="G322" s="9"/>
      <c r="H322" s="9"/>
      <c r="I322" s="9"/>
      <c r="J322" s="9"/>
      <c r="K322" s="9"/>
      <c r="L322" s="9"/>
      <c r="N322" s="9" t="s">
        <v>110</v>
      </c>
      <c r="O322" s="9"/>
      <c r="P322" s="9"/>
      <c r="Q322" s="9"/>
      <c r="R322" s="9"/>
      <c r="S322" s="9"/>
      <c r="T322" s="9"/>
      <c r="U322" s="9"/>
      <c r="V322" s="9"/>
      <c r="W322" s="9"/>
      <c r="X322" s="9"/>
    </row>
    <row r="323" spans="2:24">
      <c r="B323" s="9"/>
      <c r="C323" s="9"/>
      <c r="D323" s="216" t="s">
        <v>31</v>
      </c>
      <c r="E323" s="216"/>
      <c r="F323" s="216"/>
      <c r="G323" s="216"/>
      <c r="H323" s="216"/>
      <c r="I323" s="216"/>
      <c r="J323" s="216"/>
      <c r="K323" s="216"/>
      <c r="L323" s="216"/>
      <c r="N323" s="9"/>
      <c r="O323" s="9"/>
      <c r="P323" s="216" t="s">
        <v>31</v>
      </c>
      <c r="Q323" s="216"/>
      <c r="R323" s="216"/>
      <c r="S323" s="216"/>
      <c r="T323" s="216"/>
      <c r="U323" s="216"/>
      <c r="V323" s="216"/>
      <c r="W323" s="216"/>
      <c r="X323" s="216"/>
    </row>
    <row r="324" spans="2:24">
      <c r="B324" s="217" t="s">
        <v>33</v>
      </c>
      <c r="C324" s="217"/>
      <c r="D324" s="213" t="s">
        <v>34</v>
      </c>
      <c r="E324" s="214"/>
      <c r="F324" s="215"/>
      <c r="G324" s="213" t="s">
        <v>35</v>
      </c>
      <c r="H324" s="214"/>
      <c r="I324" s="215"/>
      <c r="J324" s="213" t="s">
        <v>3</v>
      </c>
      <c r="K324" s="214"/>
      <c r="L324" s="215"/>
      <c r="N324" s="217" t="s">
        <v>33</v>
      </c>
      <c r="O324" s="217"/>
      <c r="P324" s="213" t="s">
        <v>34</v>
      </c>
      <c r="Q324" s="214"/>
      <c r="R324" s="215"/>
      <c r="S324" s="213" t="s">
        <v>35</v>
      </c>
      <c r="T324" s="214"/>
      <c r="U324" s="215"/>
      <c r="V324" s="213" t="s">
        <v>3</v>
      </c>
      <c r="W324" s="214"/>
      <c r="X324" s="215"/>
    </row>
    <row r="325" spans="2:24">
      <c r="B325" s="217"/>
      <c r="C325" s="217"/>
      <c r="D325" s="42" t="s">
        <v>36</v>
      </c>
      <c r="E325" s="42" t="s">
        <v>21</v>
      </c>
      <c r="F325" s="42" t="s">
        <v>22</v>
      </c>
      <c r="G325" s="42" t="s">
        <v>36</v>
      </c>
      <c r="H325" s="42" t="s">
        <v>21</v>
      </c>
      <c r="I325" s="42" t="s">
        <v>22</v>
      </c>
      <c r="J325" s="42" t="s">
        <v>36</v>
      </c>
      <c r="K325" s="42" t="s">
        <v>21</v>
      </c>
      <c r="L325" s="42" t="s">
        <v>22</v>
      </c>
      <c r="N325" s="217"/>
      <c r="O325" s="217"/>
      <c r="P325" s="42" t="s">
        <v>36</v>
      </c>
      <c r="Q325" s="42" t="s">
        <v>21</v>
      </c>
      <c r="R325" s="42" t="s">
        <v>22</v>
      </c>
      <c r="S325" s="42" t="s">
        <v>36</v>
      </c>
      <c r="T325" s="42" t="s">
        <v>21</v>
      </c>
      <c r="U325" s="42" t="s">
        <v>22</v>
      </c>
      <c r="V325" s="42" t="s">
        <v>36</v>
      </c>
      <c r="W325" s="42" t="s">
        <v>21</v>
      </c>
      <c r="X325" s="42" t="s">
        <v>22</v>
      </c>
    </row>
    <row r="326" spans="2:24">
      <c r="B326" s="201" t="s">
        <v>37</v>
      </c>
      <c r="C326" s="202"/>
      <c r="D326" s="31"/>
      <c r="E326" s="32" t="e">
        <f>+D326/J326</f>
        <v>#DIV/0!</v>
      </c>
      <c r="F326" s="32" t="e">
        <f>D326/D334</f>
        <v>#DIV/0!</v>
      </c>
      <c r="G326" s="31"/>
      <c r="H326" s="43" t="e">
        <f>+G326/J326</f>
        <v>#DIV/0!</v>
      </c>
      <c r="I326" s="32" t="e">
        <f>G326/G334</f>
        <v>#DIV/0!</v>
      </c>
      <c r="J326" s="44">
        <f>+D326+G326</f>
        <v>0</v>
      </c>
      <c r="K326" s="32">
        <v>1</v>
      </c>
      <c r="L326" s="32" t="e">
        <f>J326/J334</f>
        <v>#DIV/0!</v>
      </c>
      <c r="N326" s="201" t="s">
        <v>37</v>
      </c>
      <c r="O326" s="202"/>
      <c r="P326" s="31"/>
      <c r="Q326" s="32" t="e">
        <f>+P326/V326</f>
        <v>#DIV/0!</v>
      </c>
      <c r="R326" s="32" t="e">
        <f>P326/P334</f>
        <v>#DIV/0!</v>
      </c>
      <c r="S326" s="31"/>
      <c r="T326" s="43" t="e">
        <f>+S326/V326</f>
        <v>#DIV/0!</v>
      </c>
      <c r="U326" s="32" t="e">
        <f>S326/S334</f>
        <v>#DIV/0!</v>
      </c>
      <c r="V326" s="44">
        <f>+P326+S326</f>
        <v>0</v>
      </c>
      <c r="W326" s="32">
        <v>1</v>
      </c>
      <c r="X326" s="32" t="e">
        <f>V326/V334</f>
        <v>#DIV/0!</v>
      </c>
    </row>
    <row r="327" spans="2:24">
      <c r="B327" s="201" t="s">
        <v>38</v>
      </c>
      <c r="C327" s="202"/>
      <c r="D327" s="31"/>
      <c r="E327" s="32" t="e">
        <f t="shared" ref="E327:E333" si="110">+D327/J327</f>
        <v>#DIV/0!</v>
      </c>
      <c r="F327" s="32" t="e">
        <f>D327/D334</f>
        <v>#DIV/0!</v>
      </c>
      <c r="G327" s="31"/>
      <c r="H327" s="39" t="e">
        <f>+G327/J327</f>
        <v>#DIV/0!</v>
      </c>
      <c r="I327" s="32" t="e">
        <f>G327/G334</f>
        <v>#DIV/0!</v>
      </c>
      <c r="J327" s="44">
        <f t="shared" ref="J327:J333" si="111">+D327+G327</f>
        <v>0</v>
      </c>
      <c r="K327" s="32">
        <v>1</v>
      </c>
      <c r="L327" s="32" t="e">
        <f>J327/J334</f>
        <v>#DIV/0!</v>
      </c>
      <c r="N327" s="201" t="s">
        <v>101</v>
      </c>
      <c r="O327" s="202"/>
      <c r="P327" s="31"/>
      <c r="Q327" s="32" t="e">
        <f t="shared" ref="Q327:Q333" si="112">+P327/V327</f>
        <v>#DIV/0!</v>
      </c>
      <c r="R327" s="32" t="e">
        <f>P327/P334</f>
        <v>#DIV/0!</v>
      </c>
      <c r="S327" s="31"/>
      <c r="T327" s="39" t="e">
        <f>+S327/V327</f>
        <v>#DIV/0!</v>
      </c>
      <c r="U327" s="32" t="e">
        <f>S327/S334</f>
        <v>#DIV/0!</v>
      </c>
      <c r="V327" s="44">
        <f t="shared" ref="V327:V333" si="113">+P327+S327</f>
        <v>0</v>
      </c>
      <c r="W327" s="32">
        <v>1</v>
      </c>
      <c r="X327" s="32" t="e">
        <f>V327/V334</f>
        <v>#DIV/0!</v>
      </c>
    </row>
    <row r="328" spans="2:24">
      <c r="B328" s="201" t="s">
        <v>39</v>
      </c>
      <c r="C328" s="202"/>
      <c r="D328" s="31"/>
      <c r="E328" s="32" t="e">
        <f t="shared" si="110"/>
        <v>#DIV/0!</v>
      </c>
      <c r="F328" s="32" t="e">
        <f>D328/D334</f>
        <v>#DIV/0!</v>
      </c>
      <c r="G328" s="31"/>
      <c r="H328" s="39" t="e">
        <f>+G328/J328</f>
        <v>#DIV/0!</v>
      </c>
      <c r="I328" s="32" t="e">
        <f>G328/G334</f>
        <v>#DIV/0!</v>
      </c>
      <c r="J328" s="44">
        <f t="shared" si="111"/>
        <v>0</v>
      </c>
      <c r="K328" s="32">
        <v>1</v>
      </c>
      <c r="L328" s="32" t="e">
        <f>J328/J334</f>
        <v>#DIV/0!</v>
      </c>
      <c r="N328" s="201" t="s">
        <v>102</v>
      </c>
      <c r="O328" s="202"/>
      <c r="P328" s="31"/>
      <c r="Q328" s="32" t="e">
        <f t="shared" si="112"/>
        <v>#DIV/0!</v>
      </c>
      <c r="R328" s="32" t="e">
        <f>P328/P334</f>
        <v>#DIV/0!</v>
      </c>
      <c r="S328" s="31"/>
      <c r="T328" s="39" t="e">
        <f>+S328/V328</f>
        <v>#DIV/0!</v>
      </c>
      <c r="U328" s="32" t="e">
        <f>S328/S334</f>
        <v>#DIV/0!</v>
      </c>
      <c r="V328" s="44">
        <f t="shared" si="113"/>
        <v>0</v>
      </c>
      <c r="W328" s="32">
        <v>1</v>
      </c>
      <c r="X328" s="32" t="e">
        <f>V328/V334</f>
        <v>#DIV/0!</v>
      </c>
    </row>
    <row r="329" spans="2:24">
      <c r="B329" s="201" t="s">
        <v>40</v>
      </c>
      <c r="C329" s="202"/>
      <c r="D329" s="31"/>
      <c r="E329" s="32" t="e">
        <f t="shared" si="110"/>
        <v>#DIV/0!</v>
      </c>
      <c r="F329" s="32" t="e">
        <f>D329/D334</f>
        <v>#DIV/0!</v>
      </c>
      <c r="G329" s="31"/>
      <c r="H329" s="45" t="e">
        <f t="shared" ref="H329:H334" si="114">+G329/J329</f>
        <v>#DIV/0!</v>
      </c>
      <c r="I329" s="32" t="e">
        <f>G329/G334</f>
        <v>#DIV/0!</v>
      </c>
      <c r="J329" s="44">
        <f t="shared" si="111"/>
        <v>0</v>
      </c>
      <c r="K329" s="32">
        <v>1</v>
      </c>
      <c r="L329" s="32" t="e">
        <f>J329/J334</f>
        <v>#DIV/0!</v>
      </c>
      <c r="N329" s="201" t="s">
        <v>103</v>
      </c>
      <c r="O329" s="202"/>
      <c r="P329" s="31"/>
      <c r="Q329" s="32" t="e">
        <f t="shared" si="112"/>
        <v>#DIV/0!</v>
      </c>
      <c r="R329" s="32" t="e">
        <f>P329/P334</f>
        <v>#DIV/0!</v>
      </c>
      <c r="S329" s="31"/>
      <c r="T329" s="39" t="e">
        <f t="shared" ref="T329:T334" si="115">+S329/V329</f>
        <v>#DIV/0!</v>
      </c>
      <c r="U329" s="32" t="e">
        <f>S329/S334</f>
        <v>#DIV/0!</v>
      </c>
      <c r="V329" s="44">
        <f t="shared" si="113"/>
        <v>0</v>
      </c>
      <c r="W329" s="32">
        <v>1</v>
      </c>
      <c r="X329" s="32" t="e">
        <f>V329/V334</f>
        <v>#DIV/0!</v>
      </c>
    </row>
    <row r="330" spans="2:24">
      <c r="B330" s="201" t="s">
        <v>41</v>
      </c>
      <c r="C330" s="202"/>
      <c r="D330" s="31"/>
      <c r="E330" s="32" t="e">
        <f t="shared" si="110"/>
        <v>#DIV/0!</v>
      </c>
      <c r="F330" s="32" t="e">
        <f>D330/D334</f>
        <v>#DIV/0!</v>
      </c>
      <c r="G330" s="31"/>
      <c r="H330" s="45" t="e">
        <f t="shared" si="114"/>
        <v>#DIV/0!</v>
      </c>
      <c r="I330" s="32" t="e">
        <f>G330/G334</f>
        <v>#DIV/0!</v>
      </c>
      <c r="J330" s="44">
        <f t="shared" si="111"/>
        <v>0</v>
      </c>
      <c r="K330" s="32">
        <v>1</v>
      </c>
      <c r="L330" s="32" t="e">
        <f>J330/J334</f>
        <v>#DIV/0!</v>
      </c>
      <c r="N330" s="201" t="s">
        <v>104</v>
      </c>
      <c r="O330" s="202"/>
      <c r="P330" s="31"/>
      <c r="Q330" s="32" t="e">
        <f t="shared" si="112"/>
        <v>#DIV/0!</v>
      </c>
      <c r="R330" s="32" t="e">
        <f>P330/P334</f>
        <v>#DIV/0!</v>
      </c>
      <c r="S330" s="31"/>
      <c r="T330" s="39" t="e">
        <f t="shared" si="115"/>
        <v>#DIV/0!</v>
      </c>
      <c r="U330" s="32" t="e">
        <f>S330/S334</f>
        <v>#DIV/0!</v>
      </c>
      <c r="V330" s="44">
        <f t="shared" si="113"/>
        <v>0</v>
      </c>
      <c r="W330" s="32">
        <v>1</v>
      </c>
      <c r="X330" s="32" t="e">
        <f>V330/V334</f>
        <v>#DIV/0!</v>
      </c>
    </row>
    <row r="331" spans="2:24">
      <c r="B331" s="201" t="s">
        <v>42</v>
      </c>
      <c r="C331" s="202"/>
      <c r="D331" s="31"/>
      <c r="E331" s="32" t="e">
        <f t="shared" si="110"/>
        <v>#DIV/0!</v>
      </c>
      <c r="F331" s="32" t="e">
        <f>D331/D334</f>
        <v>#DIV/0!</v>
      </c>
      <c r="G331" s="31"/>
      <c r="H331" s="45" t="e">
        <f t="shared" si="114"/>
        <v>#DIV/0!</v>
      </c>
      <c r="I331" s="32" t="e">
        <f>G331/G334</f>
        <v>#DIV/0!</v>
      </c>
      <c r="J331" s="44">
        <f t="shared" si="111"/>
        <v>0</v>
      </c>
      <c r="K331" s="32">
        <v>1</v>
      </c>
      <c r="L331" s="32" t="e">
        <f>J331/J334</f>
        <v>#DIV/0!</v>
      </c>
      <c r="N331" s="201" t="s">
        <v>105</v>
      </c>
      <c r="O331" s="202"/>
      <c r="P331" s="31"/>
      <c r="Q331" s="32" t="e">
        <f t="shared" si="112"/>
        <v>#DIV/0!</v>
      </c>
      <c r="R331" s="32" t="e">
        <f>P331/P334</f>
        <v>#DIV/0!</v>
      </c>
      <c r="S331" s="31"/>
      <c r="T331" s="45" t="e">
        <f t="shared" si="115"/>
        <v>#DIV/0!</v>
      </c>
      <c r="U331" s="32" t="e">
        <f>S331/S334</f>
        <v>#DIV/0!</v>
      </c>
      <c r="V331" s="44">
        <f t="shared" si="113"/>
        <v>0</v>
      </c>
      <c r="W331" s="32">
        <v>1</v>
      </c>
      <c r="X331" s="32" t="e">
        <f>V331/V334</f>
        <v>#DIV/0!</v>
      </c>
    </row>
    <row r="332" spans="2:24">
      <c r="B332" s="201" t="s">
        <v>43</v>
      </c>
      <c r="C332" s="202"/>
      <c r="D332" s="31"/>
      <c r="E332" s="32" t="e">
        <f t="shared" si="110"/>
        <v>#DIV/0!</v>
      </c>
      <c r="F332" s="32" t="e">
        <f>D332/D334</f>
        <v>#DIV/0!</v>
      </c>
      <c r="G332" s="31"/>
      <c r="H332" s="45" t="e">
        <f t="shared" si="114"/>
        <v>#DIV/0!</v>
      </c>
      <c r="I332" s="32" t="e">
        <f>G332/G334</f>
        <v>#DIV/0!</v>
      </c>
      <c r="J332" s="44">
        <f t="shared" si="111"/>
        <v>0</v>
      </c>
      <c r="K332" s="32">
        <v>1</v>
      </c>
      <c r="L332" s="32" t="e">
        <f>J332/J334</f>
        <v>#DIV/0!</v>
      </c>
      <c r="N332" s="201" t="s">
        <v>106</v>
      </c>
      <c r="O332" s="202"/>
      <c r="P332" s="31"/>
      <c r="Q332" s="32" t="e">
        <f t="shared" si="112"/>
        <v>#DIV/0!</v>
      </c>
      <c r="R332" s="32" t="e">
        <f>P332/P334</f>
        <v>#DIV/0!</v>
      </c>
      <c r="S332" s="31"/>
      <c r="T332" s="45" t="e">
        <f t="shared" si="115"/>
        <v>#DIV/0!</v>
      </c>
      <c r="U332" s="32" t="e">
        <f>S332/S334</f>
        <v>#DIV/0!</v>
      </c>
      <c r="V332" s="44">
        <f t="shared" si="113"/>
        <v>0</v>
      </c>
      <c r="W332" s="32">
        <v>1</v>
      </c>
      <c r="X332" s="32" t="e">
        <f>V332/V334</f>
        <v>#DIV/0!</v>
      </c>
    </row>
    <row r="333" spans="2:24">
      <c r="B333" s="201" t="s">
        <v>44</v>
      </c>
      <c r="C333" s="202"/>
      <c r="D333" s="31"/>
      <c r="E333" s="32" t="e">
        <f t="shared" si="110"/>
        <v>#DIV/0!</v>
      </c>
      <c r="F333" s="32" t="e">
        <f>D333/D334</f>
        <v>#DIV/0!</v>
      </c>
      <c r="G333" s="31"/>
      <c r="H333" s="45" t="e">
        <f t="shared" si="114"/>
        <v>#DIV/0!</v>
      </c>
      <c r="I333" s="32" t="e">
        <f>G333/G334</f>
        <v>#DIV/0!</v>
      </c>
      <c r="J333" s="44">
        <f t="shared" si="111"/>
        <v>0</v>
      </c>
      <c r="K333" s="32">
        <v>1</v>
      </c>
      <c r="L333" s="32" t="e">
        <f>J333/J334</f>
        <v>#DIV/0!</v>
      </c>
      <c r="N333" s="201" t="s">
        <v>107</v>
      </c>
      <c r="O333" s="202"/>
      <c r="P333" s="31"/>
      <c r="Q333" s="32" t="e">
        <f t="shared" si="112"/>
        <v>#DIV/0!</v>
      </c>
      <c r="R333" s="32" t="e">
        <f>P333/P334</f>
        <v>#DIV/0!</v>
      </c>
      <c r="S333" s="31"/>
      <c r="T333" s="45" t="e">
        <f t="shared" si="115"/>
        <v>#DIV/0!</v>
      </c>
      <c r="U333" s="32" t="e">
        <f>S333/S334</f>
        <v>#DIV/0!</v>
      </c>
      <c r="V333" s="44">
        <f t="shared" si="113"/>
        <v>0</v>
      </c>
      <c r="W333" s="32">
        <v>1</v>
      </c>
      <c r="X333" s="32" t="e">
        <f>V333/V334</f>
        <v>#DIV/0!</v>
      </c>
    </row>
    <row r="334" spans="2:24">
      <c r="B334" s="218" t="s">
        <v>3</v>
      </c>
      <c r="C334" s="219"/>
      <c r="D334" s="35">
        <f>SUM(D326:D333)</f>
        <v>0</v>
      </c>
      <c r="E334" s="40" t="e">
        <f>+D334/J334</f>
        <v>#DIV/0!</v>
      </c>
      <c r="F334" s="40">
        <v>1</v>
      </c>
      <c r="G334" s="35">
        <f>SUM(G326:G333)</f>
        <v>0</v>
      </c>
      <c r="H334" s="40" t="e">
        <f t="shared" si="114"/>
        <v>#DIV/0!</v>
      </c>
      <c r="I334" s="40">
        <v>1</v>
      </c>
      <c r="J334" s="35">
        <f>SUM(J326:J333)</f>
        <v>0</v>
      </c>
      <c r="K334" s="40">
        <v>1</v>
      </c>
      <c r="L334" s="40">
        <v>1</v>
      </c>
      <c r="N334" s="218" t="s">
        <v>3</v>
      </c>
      <c r="O334" s="219"/>
      <c r="P334" s="35">
        <f>SUM(P326:P333)</f>
        <v>0</v>
      </c>
      <c r="Q334" s="40" t="e">
        <f>+P334/V334</f>
        <v>#DIV/0!</v>
      </c>
      <c r="R334" s="40">
        <v>1</v>
      </c>
      <c r="S334" s="35">
        <f>SUM(S326:S333)</f>
        <v>0</v>
      </c>
      <c r="T334" s="40" t="e">
        <f t="shared" si="115"/>
        <v>#DIV/0!</v>
      </c>
      <c r="U334" s="40">
        <v>1</v>
      </c>
      <c r="V334" s="35">
        <f>SUM(V326:V333)</f>
        <v>0</v>
      </c>
      <c r="W334" s="40">
        <v>1</v>
      </c>
      <c r="X334" s="40">
        <v>1</v>
      </c>
    </row>
    <row r="335" spans="2:24"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</row>
    <row r="336" spans="2:24">
      <c r="B336" s="10"/>
      <c r="C336" s="10"/>
      <c r="D336" s="10"/>
      <c r="E336" s="10"/>
      <c r="F336" s="10"/>
      <c r="G336" s="10"/>
      <c r="H336" s="10"/>
      <c r="I336" s="10"/>
      <c r="J336" s="10"/>
      <c r="K336" s="10"/>
      <c r="L336" s="10"/>
    </row>
    <row r="337" spans="2:24">
      <c r="B337" s="9" t="s">
        <v>47</v>
      </c>
      <c r="C337" s="9"/>
      <c r="D337" s="9"/>
      <c r="E337" s="9"/>
      <c r="F337" s="9"/>
      <c r="G337" s="9"/>
      <c r="H337" s="9"/>
      <c r="I337" s="9"/>
      <c r="J337" s="9"/>
      <c r="K337" s="9"/>
      <c r="L337" s="9"/>
      <c r="N337" s="9" t="s">
        <v>111</v>
      </c>
      <c r="O337" s="9"/>
      <c r="P337" s="9"/>
      <c r="Q337" s="9"/>
      <c r="R337" s="9"/>
      <c r="S337" s="9"/>
      <c r="T337" s="9"/>
      <c r="U337" s="9"/>
      <c r="V337" s="9"/>
      <c r="W337" s="9"/>
      <c r="X337" s="9"/>
    </row>
    <row r="338" spans="2:24">
      <c r="B338" s="9"/>
      <c r="C338" s="9"/>
      <c r="D338" s="216" t="s">
        <v>31</v>
      </c>
      <c r="E338" s="216"/>
      <c r="F338" s="216"/>
      <c r="G338" s="216"/>
      <c r="H338" s="216"/>
      <c r="I338" s="216"/>
      <c r="J338" s="216"/>
      <c r="K338" s="216"/>
      <c r="L338" s="216"/>
      <c r="N338" s="9"/>
      <c r="O338" s="9"/>
      <c r="P338" s="216" t="s">
        <v>31</v>
      </c>
      <c r="Q338" s="216"/>
      <c r="R338" s="216"/>
      <c r="S338" s="216"/>
      <c r="T338" s="216"/>
      <c r="U338" s="216"/>
      <c r="V338" s="216"/>
      <c r="W338" s="216"/>
      <c r="X338" s="216"/>
    </row>
    <row r="339" spans="2:24">
      <c r="B339" s="217" t="s">
        <v>33</v>
      </c>
      <c r="C339" s="217"/>
      <c r="D339" s="213" t="s">
        <v>34</v>
      </c>
      <c r="E339" s="214"/>
      <c r="F339" s="215"/>
      <c r="G339" s="213" t="s">
        <v>35</v>
      </c>
      <c r="H339" s="214"/>
      <c r="I339" s="215"/>
      <c r="J339" s="213" t="s">
        <v>3</v>
      </c>
      <c r="K339" s="214"/>
      <c r="L339" s="215"/>
      <c r="N339" s="217" t="s">
        <v>33</v>
      </c>
      <c r="O339" s="217"/>
      <c r="P339" s="213" t="s">
        <v>34</v>
      </c>
      <c r="Q339" s="214"/>
      <c r="R339" s="215"/>
      <c r="S339" s="213" t="s">
        <v>35</v>
      </c>
      <c r="T339" s="214"/>
      <c r="U339" s="215"/>
      <c r="V339" s="213" t="s">
        <v>3</v>
      </c>
      <c r="W339" s="214"/>
      <c r="X339" s="215"/>
    </row>
    <row r="340" spans="2:24">
      <c r="B340" s="217"/>
      <c r="C340" s="217"/>
      <c r="D340" s="42" t="s">
        <v>36</v>
      </c>
      <c r="E340" s="42" t="s">
        <v>21</v>
      </c>
      <c r="F340" s="42" t="s">
        <v>22</v>
      </c>
      <c r="G340" s="42" t="s">
        <v>36</v>
      </c>
      <c r="H340" s="42" t="s">
        <v>21</v>
      </c>
      <c r="I340" s="42" t="s">
        <v>22</v>
      </c>
      <c r="J340" s="42" t="s">
        <v>36</v>
      </c>
      <c r="K340" s="42" t="s">
        <v>21</v>
      </c>
      <c r="L340" s="42" t="s">
        <v>22</v>
      </c>
      <c r="N340" s="217"/>
      <c r="O340" s="217"/>
      <c r="P340" s="42" t="s">
        <v>36</v>
      </c>
      <c r="Q340" s="42" t="s">
        <v>21</v>
      </c>
      <c r="R340" s="42" t="s">
        <v>22</v>
      </c>
      <c r="S340" s="42" t="s">
        <v>36</v>
      </c>
      <c r="T340" s="42" t="s">
        <v>21</v>
      </c>
      <c r="U340" s="42" t="s">
        <v>22</v>
      </c>
      <c r="V340" s="42" t="s">
        <v>36</v>
      </c>
      <c r="W340" s="42" t="s">
        <v>21</v>
      </c>
      <c r="X340" s="42" t="s">
        <v>22</v>
      </c>
    </row>
    <row r="341" spans="2:24">
      <c r="B341" s="201" t="s">
        <v>37</v>
      </c>
      <c r="C341" s="202"/>
      <c r="D341" s="31"/>
      <c r="E341" s="32" t="e">
        <f>+D341/J341</f>
        <v>#DIV/0!</v>
      </c>
      <c r="F341" s="32" t="e">
        <f>D341/D349</f>
        <v>#DIV/0!</v>
      </c>
      <c r="G341" s="31"/>
      <c r="H341" s="43" t="e">
        <f>+G341/J341</f>
        <v>#DIV/0!</v>
      </c>
      <c r="I341" s="32" t="e">
        <f>G341/G349</f>
        <v>#DIV/0!</v>
      </c>
      <c r="J341" s="44">
        <f>+D341+G341</f>
        <v>0</v>
      </c>
      <c r="K341" s="32">
        <v>1</v>
      </c>
      <c r="L341" s="32" t="e">
        <f>J341/J349</f>
        <v>#DIV/0!</v>
      </c>
      <c r="N341" s="201" t="s">
        <v>37</v>
      </c>
      <c r="O341" s="202"/>
      <c r="P341" s="31"/>
      <c r="Q341" s="32" t="e">
        <f>+P341/V341</f>
        <v>#DIV/0!</v>
      </c>
      <c r="R341" s="32" t="e">
        <f>P341/P349</f>
        <v>#DIV/0!</v>
      </c>
      <c r="S341" s="31"/>
      <c r="T341" s="43" t="e">
        <f>+S341/V341</f>
        <v>#DIV/0!</v>
      </c>
      <c r="U341" s="32" t="e">
        <f>S341/S349</f>
        <v>#DIV/0!</v>
      </c>
      <c r="V341" s="44">
        <f>+P341+S341</f>
        <v>0</v>
      </c>
      <c r="W341" s="32">
        <v>1</v>
      </c>
      <c r="X341" s="32" t="e">
        <f>V341/V349</f>
        <v>#DIV/0!</v>
      </c>
    </row>
    <row r="342" spans="2:24">
      <c r="B342" s="201" t="s">
        <v>38</v>
      </c>
      <c r="C342" s="202"/>
      <c r="D342" s="31"/>
      <c r="E342" s="32" t="e">
        <f t="shared" ref="E342:E348" si="116">+D342/J342</f>
        <v>#DIV/0!</v>
      </c>
      <c r="F342" s="32" t="e">
        <f>D342/D349</f>
        <v>#DIV/0!</v>
      </c>
      <c r="G342" s="31"/>
      <c r="H342" s="39" t="e">
        <f>+G342/J342</f>
        <v>#DIV/0!</v>
      </c>
      <c r="I342" s="32" t="e">
        <f>G342/G349</f>
        <v>#DIV/0!</v>
      </c>
      <c r="J342" s="44">
        <f t="shared" ref="J342:J348" si="117">+D342+G342</f>
        <v>0</v>
      </c>
      <c r="K342" s="32">
        <v>1</v>
      </c>
      <c r="L342" s="32" t="e">
        <f>J342/J349</f>
        <v>#DIV/0!</v>
      </c>
      <c r="N342" s="201" t="s">
        <v>101</v>
      </c>
      <c r="O342" s="202"/>
      <c r="P342" s="31"/>
      <c r="Q342" s="32" t="e">
        <f t="shared" ref="Q342:Q348" si="118">+P342/V342</f>
        <v>#DIV/0!</v>
      </c>
      <c r="R342" s="32" t="e">
        <f>P342/P349</f>
        <v>#DIV/0!</v>
      </c>
      <c r="S342" s="31"/>
      <c r="T342" s="39" t="e">
        <f>+S342/V342</f>
        <v>#DIV/0!</v>
      </c>
      <c r="U342" s="32" t="e">
        <f>S342/S349</f>
        <v>#DIV/0!</v>
      </c>
      <c r="V342" s="44">
        <f t="shared" ref="V342:V348" si="119">+P342+S342</f>
        <v>0</v>
      </c>
      <c r="W342" s="32">
        <v>1</v>
      </c>
      <c r="X342" s="32" t="e">
        <f>V342/V349</f>
        <v>#DIV/0!</v>
      </c>
    </row>
    <row r="343" spans="2:24">
      <c r="B343" s="201" t="s">
        <v>39</v>
      </c>
      <c r="C343" s="202"/>
      <c r="D343" s="31"/>
      <c r="E343" s="32" t="e">
        <f t="shared" si="116"/>
        <v>#DIV/0!</v>
      </c>
      <c r="F343" s="32" t="e">
        <f>D343/D349</f>
        <v>#DIV/0!</v>
      </c>
      <c r="G343" s="31"/>
      <c r="H343" s="39" t="e">
        <f>+G343/J343</f>
        <v>#DIV/0!</v>
      </c>
      <c r="I343" s="32" t="e">
        <f>G343/G349</f>
        <v>#DIV/0!</v>
      </c>
      <c r="J343" s="44">
        <f t="shared" si="117"/>
        <v>0</v>
      </c>
      <c r="K343" s="32">
        <v>1</v>
      </c>
      <c r="L343" s="32" t="e">
        <f>J343/J349</f>
        <v>#DIV/0!</v>
      </c>
      <c r="N343" s="201" t="s">
        <v>102</v>
      </c>
      <c r="O343" s="202"/>
      <c r="P343" s="31"/>
      <c r="Q343" s="32" t="e">
        <f t="shared" si="118"/>
        <v>#DIV/0!</v>
      </c>
      <c r="R343" s="32" t="e">
        <f>P343/P349</f>
        <v>#DIV/0!</v>
      </c>
      <c r="S343" s="31"/>
      <c r="T343" s="39" t="e">
        <f>+S343/V343</f>
        <v>#DIV/0!</v>
      </c>
      <c r="U343" s="32" t="e">
        <f>S343/S349</f>
        <v>#DIV/0!</v>
      </c>
      <c r="V343" s="44">
        <f t="shared" si="119"/>
        <v>0</v>
      </c>
      <c r="W343" s="32">
        <v>1</v>
      </c>
      <c r="X343" s="32" t="e">
        <f>V343/V349</f>
        <v>#DIV/0!</v>
      </c>
    </row>
    <row r="344" spans="2:24">
      <c r="B344" s="201" t="s">
        <v>40</v>
      </c>
      <c r="C344" s="202"/>
      <c r="D344" s="31"/>
      <c r="E344" s="32" t="e">
        <f t="shared" si="116"/>
        <v>#DIV/0!</v>
      </c>
      <c r="F344" s="32" t="e">
        <f>D344/D349</f>
        <v>#DIV/0!</v>
      </c>
      <c r="G344" s="31"/>
      <c r="H344" s="45" t="e">
        <f t="shared" ref="H344:H349" si="120">+G344/J344</f>
        <v>#DIV/0!</v>
      </c>
      <c r="I344" s="32" t="e">
        <f>G344/G349</f>
        <v>#DIV/0!</v>
      </c>
      <c r="J344" s="44">
        <f t="shared" si="117"/>
        <v>0</v>
      </c>
      <c r="K344" s="32">
        <v>1</v>
      </c>
      <c r="L344" s="32" t="e">
        <f>J344/J349</f>
        <v>#DIV/0!</v>
      </c>
      <c r="N344" s="201" t="s">
        <v>103</v>
      </c>
      <c r="O344" s="202"/>
      <c r="P344" s="31"/>
      <c r="Q344" s="32" t="e">
        <f t="shared" si="118"/>
        <v>#DIV/0!</v>
      </c>
      <c r="R344" s="32" t="e">
        <f>P344/P349</f>
        <v>#DIV/0!</v>
      </c>
      <c r="S344" s="31"/>
      <c r="T344" s="39" t="e">
        <f t="shared" ref="T344:T349" si="121">+S344/V344</f>
        <v>#DIV/0!</v>
      </c>
      <c r="U344" s="32" t="e">
        <f>S344/S349</f>
        <v>#DIV/0!</v>
      </c>
      <c r="V344" s="44">
        <f t="shared" si="119"/>
        <v>0</v>
      </c>
      <c r="W344" s="32">
        <v>1</v>
      </c>
      <c r="X344" s="32" t="e">
        <f>V344/V349</f>
        <v>#DIV/0!</v>
      </c>
    </row>
    <row r="345" spans="2:24">
      <c r="B345" s="201" t="s">
        <v>41</v>
      </c>
      <c r="C345" s="202"/>
      <c r="D345" s="31"/>
      <c r="E345" s="32" t="e">
        <f t="shared" si="116"/>
        <v>#DIV/0!</v>
      </c>
      <c r="F345" s="32" t="e">
        <f>D345/D349</f>
        <v>#DIV/0!</v>
      </c>
      <c r="G345" s="31"/>
      <c r="H345" s="45" t="e">
        <f t="shared" si="120"/>
        <v>#DIV/0!</v>
      </c>
      <c r="I345" s="32" t="e">
        <f>G345/G349</f>
        <v>#DIV/0!</v>
      </c>
      <c r="J345" s="44">
        <f t="shared" si="117"/>
        <v>0</v>
      </c>
      <c r="K345" s="32">
        <v>1</v>
      </c>
      <c r="L345" s="32" t="e">
        <f>J345/J349</f>
        <v>#DIV/0!</v>
      </c>
      <c r="N345" s="201" t="s">
        <v>104</v>
      </c>
      <c r="O345" s="202"/>
      <c r="P345" s="31"/>
      <c r="Q345" s="32" t="e">
        <f t="shared" si="118"/>
        <v>#DIV/0!</v>
      </c>
      <c r="R345" s="32" t="e">
        <f>P345/P349</f>
        <v>#DIV/0!</v>
      </c>
      <c r="S345" s="31"/>
      <c r="T345" s="39" t="e">
        <f t="shared" si="121"/>
        <v>#DIV/0!</v>
      </c>
      <c r="U345" s="32" t="e">
        <f>S345/S349</f>
        <v>#DIV/0!</v>
      </c>
      <c r="V345" s="44">
        <f t="shared" si="119"/>
        <v>0</v>
      </c>
      <c r="W345" s="32">
        <v>1</v>
      </c>
      <c r="X345" s="32" t="e">
        <f>V345/V349</f>
        <v>#DIV/0!</v>
      </c>
    </row>
    <row r="346" spans="2:24">
      <c r="B346" s="201" t="s">
        <v>42</v>
      </c>
      <c r="C346" s="202"/>
      <c r="D346" s="31"/>
      <c r="E346" s="32" t="e">
        <f t="shared" si="116"/>
        <v>#DIV/0!</v>
      </c>
      <c r="F346" s="32" t="e">
        <f>D346/D349</f>
        <v>#DIV/0!</v>
      </c>
      <c r="G346" s="31"/>
      <c r="H346" s="45" t="e">
        <f t="shared" si="120"/>
        <v>#DIV/0!</v>
      </c>
      <c r="I346" s="32" t="e">
        <f>G346/G349</f>
        <v>#DIV/0!</v>
      </c>
      <c r="J346" s="44">
        <f t="shared" si="117"/>
        <v>0</v>
      </c>
      <c r="K346" s="32">
        <v>1</v>
      </c>
      <c r="L346" s="32" t="e">
        <f>J346/J349</f>
        <v>#DIV/0!</v>
      </c>
      <c r="N346" s="201" t="s">
        <v>105</v>
      </c>
      <c r="O346" s="202"/>
      <c r="P346" s="31"/>
      <c r="Q346" s="32" t="e">
        <f t="shared" si="118"/>
        <v>#DIV/0!</v>
      </c>
      <c r="R346" s="32" t="e">
        <f>P346/P349</f>
        <v>#DIV/0!</v>
      </c>
      <c r="S346" s="31"/>
      <c r="T346" s="45" t="e">
        <f t="shared" si="121"/>
        <v>#DIV/0!</v>
      </c>
      <c r="U346" s="32" t="e">
        <f>S346/S349</f>
        <v>#DIV/0!</v>
      </c>
      <c r="V346" s="44">
        <f t="shared" si="119"/>
        <v>0</v>
      </c>
      <c r="W346" s="32">
        <v>1</v>
      </c>
      <c r="X346" s="32" t="e">
        <f>V346/V349</f>
        <v>#DIV/0!</v>
      </c>
    </row>
    <row r="347" spans="2:24">
      <c r="B347" s="201" t="s">
        <v>43</v>
      </c>
      <c r="C347" s="202"/>
      <c r="D347" s="31"/>
      <c r="E347" s="32" t="e">
        <f t="shared" si="116"/>
        <v>#DIV/0!</v>
      </c>
      <c r="F347" s="32" t="e">
        <f>D347/D349</f>
        <v>#DIV/0!</v>
      </c>
      <c r="G347" s="31"/>
      <c r="H347" s="45" t="e">
        <f t="shared" si="120"/>
        <v>#DIV/0!</v>
      </c>
      <c r="I347" s="32" t="e">
        <f>G347/G349</f>
        <v>#DIV/0!</v>
      </c>
      <c r="J347" s="44">
        <f t="shared" si="117"/>
        <v>0</v>
      </c>
      <c r="K347" s="32">
        <v>1</v>
      </c>
      <c r="L347" s="32" t="e">
        <f>J347/J349</f>
        <v>#DIV/0!</v>
      </c>
      <c r="N347" s="201" t="s">
        <v>106</v>
      </c>
      <c r="O347" s="202"/>
      <c r="P347" s="31"/>
      <c r="Q347" s="32" t="e">
        <f t="shared" si="118"/>
        <v>#DIV/0!</v>
      </c>
      <c r="R347" s="32" t="e">
        <f>P347/P349</f>
        <v>#DIV/0!</v>
      </c>
      <c r="S347" s="31"/>
      <c r="T347" s="45" t="e">
        <f t="shared" si="121"/>
        <v>#DIV/0!</v>
      </c>
      <c r="U347" s="32" t="e">
        <f>S347/S349</f>
        <v>#DIV/0!</v>
      </c>
      <c r="V347" s="44">
        <f t="shared" si="119"/>
        <v>0</v>
      </c>
      <c r="W347" s="32">
        <v>1</v>
      </c>
      <c r="X347" s="32" t="e">
        <f>V347/V349</f>
        <v>#DIV/0!</v>
      </c>
    </row>
    <row r="348" spans="2:24">
      <c r="B348" s="201" t="s">
        <v>44</v>
      </c>
      <c r="C348" s="202"/>
      <c r="D348" s="31"/>
      <c r="E348" s="32" t="e">
        <f t="shared" si="116"/>
        <v>#DIV/0!</v>
      </c>
      <c r="F348" s="32" t="e">
        <f>D348/D349</f>
        <v>#DIV/0!</v>
      </c>
      <c r="G348" s="31"/>
      <c r="H348" s="45" t="e">
        <f t="shared" si="120"/>
        <v>#DIV/0!</v>
      </c>
      <c r="I348" s="32" t="e">
        <f>G348/G349</f>
        <v>#DIV/0!</v>
      </c>
      <c r="J348" s="44">
        <f t="shared" si="117"/>
        <v>0</v>
      </c>
      <c r="K348" s="32">
        <v>1</v>
      </c>
      <c r="L348" s="32" t="e">
        <f>J348/J349</f>
        <v>#DIV/0!</v>
      </c>
      <c r="N348" s="201" t="s">
        <v>107</v>
      </c>
      <c r="O348" s="202"/>
      <c r="P348" s="31"/>
      <c r="Q348" s="32" t="e">
        <f t="shared" si="118"/>
        <v>#DIV/0!</v>
      </c>
      <c r="R348" s="32" t="e">
        <f>P348/P349</f>
        <v>#DIV/0!</v>
      </c>
      <c r="S348" s="31"/>
      <c r="T348" s="45" t="e">
        <f t="shared" si="121"/>
        <v>#DIV/0!</v>
      </c>
      <c r="U348" s="32" t="e">
        <f>S348/S349</f>
        <v>#DIV/0!</v>
      </c>
      <c r="V348" s="44">
        <f t="shared" si="119"/>
        <v>0</v>
      </c>
      <c r="W348" s="32">
        <v>1</v>
      </c>
      <c r="X348" s="32" t="e">
        <f>V348/V349</f>
        <v>#DIV/0!</v>
      </c>
    </row>
    <row r="349" spans="2:24">
      <c r="B349" s="218" t="s">
        <v>3</v>
      </c>
      <c r="C349" s="219"/>
      <c r="D349" s="35">
        <f>SUM(D341:D348)</f>
        <v>0</v>
      </c>
      <c r="E349" s="40" t="e">
        <f>+D349/J349</f>
        <v>#DIV/0!</v>
      </c>
      <c r="F349" s="40">
        <v>1</v>
      </c>
      <c r="G349" s="35">
        <f>SUM(G341:G348)</f>
        <v>0</v>
      </c>
      <c r="H349" s="40" t="e">
        <f t="shared" si="120"/>
        <v>#DIV/0!</v>
      </c>
      <c r="I349" s="40">
        <v>1</v>
      </c>
      <c r="J349" s="35">
        <f>SUM(J341:J348)</f>
        <v>0</v>
      </c>
      <c r="K349" s="40">
        <v>1</v>
      </c>
      <c r="L349" s="40">
        <v>1</v>
      </c>
      <c r="N349" s="218" t="s">
        <v>3</v>
      </c>
      <c r="O349" s="219"/>
      <c r="P349" s="35">
        <f>SUM(P341:P348)</f>
        <v>0</v>
      </c>
      <c r="Q349" s="40" t="e">
        <f>+P349/V349</f>
        <v>#DIV/0!</v>
      </c>
      <c r="R349" s="40">
        <v>1</v>
      </c>
      <c r="S349" s="35">
        <f>SUM(S341:S348)</f>
        <v>0</v>
      </c>
      <c r="T349" s="40" t="e">
        <f t="shared" si="121"/>
        <v>#DIV/0!</v>
      </c>
      <c r="U349" s="40">
        <v>1</v>
      </c>
      <c r="V349" s="35">
        <f>SUM(V341:V348)</f>
        <v>0</v>
      </c>
      <c r="W349" s="40">
        <v>1</v>
      </c>
      <c r="X349" s="40">
        <v>1</v>
      </c>
    </row>
    <row r="350" spans="2:24">
      <c r="B350" s="10"/>
      <c r="C350" s="10"/>
      <c r="D350" s="10"/>
      <c r="E350" s="10"/>
      <c r="F350" s="10"/>
      <c r="G350" s="10"/>
      <c r="H350" s="10"/>
      <c r="I350" s="10"/>
      <c r="J350" s="10"/>
      <c r="K350" s="10"/>
      <c r="L350" s="10"/>
    </row>
    <row r="351" spans="2:24">
      <c r="B351" s="10"/>
      <c r="C351" s="10"/>
      <c r="D351" s="10"/>
      <c r="E351" s="10"/>
      <c r="F351" s="10"/>
      <c r="G351" s="10"/>
      <c r="H351" s="10"/>
      <c r="I351" s="10"/>
      <c r="J351" s="10"/>
      <c r="K351" s="10"/>
      <c r="L351" s="10"/>
    </row>
    <row r="352" spans="2:24">
      <c r="B352" s="9" t="s">
        <v>48</v>
      </c>
      <c r="C352" s="9"/>
      <c r="D352" s="9"/>
      <c r="E352" s="9"/>
      <c r="F352" s="9"/>
      <c r="G352" s="9"/>
      <c r="H352" s="9"/>
      <c r="I352" s="9"/>
      <c r="J352" s="9"/>
      <c r="K352" s="9"/>
      <c r="L352" s="9"/>
      <c r="N352" s="9" t="s">
        <v>112</v>
      </c>
      <c r="O352" s="9"/>
      <c r="P352" s="9"/>
      <c r="Q352" s="9"/>
      <c r="R352" s="9"/>
      <c r="S352" s="9"/>
      <c r="T352" s="9"/>
      <c r="U352" s="9"/>
      <c r="V352" s="9"/>
      <c r="W352" s="9"/>
      <c r="X352" s="9"/>
    </row>
    <row r="353" spans="2:24">
      <c r="B353" s="9"/>
      <c r="C353" s="9"/>
      <c r="D353" s="216" t="s">
        <v>31</v>
      </c>
      <c r="E353" s="216"/>
      <c r="F353" s="216"/>
      <c r="G353" s="216"/>
      <c r="H353" s="216"/>
      <c r="I353" s="216"/>
      <c r="J353" s="216"/>
      <c r="K353" s="216"/>
      <c r="L353" s="216"/>
      <c r="N353" s="9"/>
      <c r="O353" s="9"/>
      <c r="P353" s="216" t="s">
        <v>31</v>
      </c>
      <c r="Q353" s="216"/>
      <c r="R353" s="216"/>
      <c r="S353" s="216"/>
      <c r="T353" s="216"/>
      <c r="U353" s="216"/>
      <c r="V353" s="216"/>
      <c r="W353" s="216"/>
      <c r="X353" s="216"/>
    </row>
    <row r="354" spans="2:24">
      <c r="B354" s="217" t="s">
        <v>33</v>
      </c>
      <c r="C354" s="217"/>
      <c r="D354" s="213" t="s">
        <v>34</v>
      </c>
      <c r="E354" s="214"/>
      <c r="F354" s="215"/>
      <c r="G354" s="213" t="s">
        <v>35</v>
      </c>
      <c r="H354" s="214"/>
      <c r="I354" s="215"/>
      <c r="J354" s="213" t="s">
        <v>3</v>
      </c>
      <c r="K354" s="214"/>
      <c r="L354" s="215"/>
      <c r="N354" s="217" t="s">
        <v>33</v>
      </c>
      <c r="O354" s="217"/>
      <c r="P354" s="213" t="s">
        <v>34</v>
      </c>
      <c r="Q354" s="214"/>
      <c r="R354" s="215"/>
      <c r="S354" s="213" t="s">
        <v>35</v>
      </c>
      <c r="T354" s="214"/>
      <c r="U354" s="215"/>
      <c r="V354" s="213" t="s">
        <v>3</v>
      </c>
      <c r="W354" s="214"/>
      <c r="X354" s="215"/>
    </row>
    <row r="355" spans="2:24">
      <c r="B355" s="217"/>
      <c r="C355" s="217"/>
      <c r="D355" s="42" t="s">
        <v>36</v>
      </c>
      <c r="E355" s="42" t="s">
        <v>21</v>
      </c>
      <c r="F355" s="42" t="s">
        <v>22</v>
      </c>
      <c r="G355" s="42" t="s">
        <v>36</v>
      </c>
      <c r="H355" s="42" t="s">
        <v>21</v>
      </c>
      <c r="I355" s="42" t="s">
        <v>22</v>
      </c>
      <c r="J355" s="42" t="s">
        <v>36</v>
      </c>
      <c r="K355" s="42" t="s">
        <v>21</v>
      </c>
      <c r="L355" s="42" t="s">
        <v>22</v>
      </c>
      <c r="N355" s="217"/>
      <c r="O355" s="217"/>
      <c r="P355" s="42" t="s">
        <v>36</v>
      </c>
      <c r="Q355" s="42" t="s">
        <v>21</v>
      </c>
      <c r="R355" s="42" t="s">
        <v>22</v>
      </c>
      <c r="S355" s="42" t="s">
        <v>36</v>
      </c>
      <c r="T355" s="42" t="s">
        <v>21</v>
      </c>
      <c r="U355" s="42" t="s">
        <v>22</v>
      </c>
      <c r="V355" s="42" t="s">
        <v>36</v>
      </c>
      <c r="W355" s="42" t="s">
        <v>21</v>
      </c>
      <c r="X355" s="42" t="s">
        <v>22</v>
      </c>
    </row>
    <row r="356" spans="2:24">
      <c r="B356" s="201" t="s">
        <v>37</v>
      </c>
      <c r="C356" s="202"/>
      <c r="D356" s="31"/>
      <c r="E356" s="32" t="e">
        <f>+D356/J356</f>
        <v>#DIV/0!</v>
      </c>
      <c r="F356" s="32" t="e">
        <f>D356/D364</f>
        <v>#DIV/0!</v>
      </c>
      <c r="G356" s="31"/>
      <c r="H356" s="43" t="e">
        <f>+G356/J356</f>
        <v>#DIV/0!</v>
      </c>
      <c r="I356" s="32" t="e">
        <f>G356/G364</f>
        <v>#DIV/0!</v>
      </c>
      <c r="J356" s="44">
        <f>+D356+G356</f>
        <v>0</v>
      </c>
      <c r="K356" s="32">
        <v>1</v>
      </c>
      <c r="L356" s="32" t="e">
        <f>J356/J364</f>
        <v>#DIV/0!</v>
      </c>
      <c r="N356" s="201" t="s">
        <v>37</v>
      </c>
      <c r="O356" s="202"/>
      <c r="P356" s="31"/>
      <c r="Q356" s="32" t="e">
        <f>+P356/V356</f>
        <v>#DIV/0!</v>
      </c>
      <c r="R356" s="32" t="e">
        <f>P356/P364</f>
        <v>#DIV/0!</v>
      </c>
      <c r="S356" s="31"/>
      <c r="T356" s="43" t="e">
        <f>+S356/V356</f>
        <v>#DIV/0!</v>
      </c>
      <c r="U356" s="32" t="e">
        <f>S356/S364</f>
        <v>#DIV/0!</v>
      </c>
      <c r="V356" s="44">
        <f>+P356+S356</f>
        <v>0</v>
      </c>
      <c r="W356" s="32">
        <v>1</v>
      </c>
      <c r="X356" s="32" t="e">
        <f>V356/V364</f>
        <v>#DIV/0!</v>
      </c>
    </row>
    <row r="357" spans="2:24">
      <c r="B357" s="201" t="s">
        <v>38</v>
      </c>
      <c r="C357" s="202"/>
      <c r="D357" s="31"/>
      <c r="E357" s="32" t="e">
        <f t="shared" ref="E357:E363" si="122">+D357/J357</f>
        <v>#DIV/0!</v>
      </c>
      <c r="F357" s="32" t="e">
        <f>D357/D364</f>
        <v>#DIV/0!</v>
      </c>
      <c r="G357" s="31"/>
      <c r="H357" s="39" t="e">
        <f>+G357/J357</f>
        <v>#DIV/0!</v>
      </c>
      <c r="I357" s="32" t="e">
        <f>G357/G364</f>
        <v>#DIV/0!</v>
      </c>
      <c r="J357" s="44">
        <f t="shared" ref="J357:J363" si="123">+D357+G357</f>
        <v>0</v>
      </c>
      <c r="K357" s="32">
        <v>1</v>
      </c>
      <c r="L357" s="32" t="e">
        <f>J357/J364</f>
        <v>#DIV/0!</v>
      </c>
      <c r="N357" s="201" t="s">
        <v>101</v>
      </c>
      <c r="O357" s="202"/>
      <c r="P357" s="31"/>
      <c r="Q357" s="32" t="e">
        <f t="shared" ref="Q357:Q363" si="124">+P357/V357</f>
        <v>#DIV/0!</v>
      </c>
      <c r="R357" s="32" t="e">
        <f>P357/P364</f>
        <v>#DIV/0!</v>
      </c>
      <c r="S357" s="31"/>
      <c r="T357" s="39" t="e">
        <f>+S357/V357</f>
        <v>#DIV/0!</v>
      </c>
      <c r="U357" s="32" t="e">
        <f>S357/S364</f>
        <v>#DIV/0!</v>
      </c>
      <c r="V357" s="44">
        <f t="shared" ref="V357:V363" si="125">+P357+S357</f>
        <v>0</v>
      </c>
      <c r="W357" s="32">
        <v>1</v>
      </c>
      <c r="X357" s="32" t="e">
        <f>V357/V364</f>
        <v>#DIV/0!</v>
      </c>
    </row>
    <row r="358" spans="2:24">
      <c r="B358" s="201" t="s">
        <v>39</v>
      </c>
      <c r="C358" s="202"/>
      <c r="D358" s="31"/>
      <c r="E358" s="32" t="e">
        <f t="shared" si="122"/>
        <v>#DIV/0!</v>
      </c>
      <c r="F358" s="32" t="e">
        <f>D358/D364</f>
        <v>#DIV/0!</v>
      </c>
      <c r="G358" s="31"/>
      <c r="H358" s="39" t="e">
        <f>+G358/J358</f>
        <v>#DIV/0!</v>
      </c>
      <c r="I358" s="32" t="e">
        <f>G358/G364</f>
        <v>#DIV/0!</v>
      </c>
      <c r="J358" s="44">
        <f t="shared" si="123"/>
        <v>0</v>
      </c>
      <c r="K358" s="32">
        <v>1</v>
      </c>
      <c r="L358" s="32" t="e">
        <f>J358/J364</f>
        <v>#DIV/0!</v>
      </c>
      <c r="N358" s="201" t="s">
        <v>102</v>
      </c>
      <c r="O358" s="202"/>
      <c r="P358" s="31"/>
      <c r="Q358" s="32" t="e">
        <f t="shared" si="124"/>
        <v>#DIV/0!</v>
      </c>
      <c r="R358" s="32" t="e">
        <f>P358/P364</f>
        <v>#DIV/0!</v>
      </c>
      <c r="S358" s="31"/>
      <c r="T358" s="39" t="e">
        <f>+S358/V358</f>
        <v>#DIV/0!</v>
      </c>
      <c r="U358" s="32" t="e">
        <f>S358/S364</f>
        <v>#DIV/0!</v>
      </c>
      <c r="V358" s="44">
        <f t="shared" si="125"/>
        <v>0</v>
      </c>
      <c r="W358" s="32">
        <v>1</v>
      </c>
      <c r="X358" s="32" t="e">
        <f>V358/V364</f>
        <v>#DIV/0!</v>
      </c>
    </row>
    <row r="359" spans="2:24">
      <c r="B359" s="201" t="s">
        <v>40</v>
      </c>
      <c r="C359" s="202"/>
      <c r="D359" s="31"/>
      <c r="E359" s="32" t="e">
        <f t="shared" si="122"/>
        <v>#DIV/0!</v>
      </c>
      <c r="F359" s="32" t="e">
        <f>D359/D364</f>
        <v>#DIV/0!</v>
      </c>
      <c r="G359" s="31"/>
      <c r="H359" s="45" t="e">
        <f t="shared" ref="H359:H364" si="126">+G359/J359</f>
        <v>#DIV/0!</v>
      </c>
      <c r="I359" s="32" t="e">
        <f>G359/G364</f>
        <v>#DIV/0!</v>
      </c>
      <c r="J359" s="44">
        <f t="shared" si="123"/>
        <v>0</v>
      </c>
      <c r="K359" s="32">
        <v>1</v>
      </c>
      <c r="L359" s="32" t="e">
        <f>J359/J364</f>
        <v>#DIV/0!</v>
      </c>
      <c r="N359" s="201" t="s">
        <v>103</v>
      </c>
      <c r="O359" s="202"/>
      <c r="P359" s="31"/>
      <c r="Q359" s="32" t="e">
        <f t="shared" si="124"/>
        <v>#DIV/0!</v>
      </c>
      <c r="R359" s="32" t="e">
        <f>P359/P364</f>
        <v>#DIV/0!</v>
      </c>
      <c r="S359" s="31"/>
      <c r="T359" s="39" t="e">
        <f t="shared" ref="T359:T364" si="127">+S359/V359</f>
        <v>#DIV/0!</v>
      </c>
      <c r="U359" s="32" t="e">
        <f>S359/S364</f>
        <v>#DIV/0!</v>
      </c>
      <c r="V359" s="44">
        <f t="shared" si="125"/>
        <v>0</v>
      </c>
      <c r="W359" s="32">
        <v>1</v>
      </c>
      <c r="X359" s="32" t="e">
        <f>V359/V364</f>
        <v>#DIV/0!</v>
      </c>
    </row>
    <row r="360" spans="2:24">
      <c r="B360" s="201" t="s">
        <v>41</v>
      </c>
      <c r="C360" s="202"/>
      <c r="D360" s="31"/>
      <c r="E360" s="32" t="e">
        <f t="shared" si="122"/>
        <v>#DIV/0!</v>
      </c>
      <c r="F360" s="32" t="e">
        <f>D360/D364</f>
        <v>#DIV/0!</v>
      </c>
      <c r="G360" s="31"/>
      <c r="H360" s="45" t="e">
        <f t="shared" si="126"/>
        <v>#DIV/0!</v>
      </c>
      <c r="I360" s="32" t="e">
        <f>G360/G364</f>
        <v>#DIV/0!</v>
      </c>
      <c r="J360" s="44">
        <f t="shared" si="123"/>
        <v>0</v>
      </c>
      <c r="K360" s="32">
        <v>1</v>
      </c>
      <c r="L360" s="32" t="e">
        <f>J360/J364</f>
        <v>#DIV/0!</v>
      </c>
      <c r="N360" s="201" t="s">
        <v>104</v>
      </c>
      <c r="O360" s="202"/>
      <c r="P360" s="31"/>
      <c r="Q360" s="32" t="e">
        <f t="shared" si="124"/>
        <v>#DIV/0!</v>
      </c>
      <c r="R360" s="32" t="e">
        <f>P360/P364</f>
        <v>#DIV/0!</v>
      </c>
      <c r="S360" s="31"/>
      <c r="T360" s="39" t="e">
        <f t="shared" si="127"/>
        <v>#DIV/0!</v>
      </c>
      <c r="U360" s="32" t="e">
        <f>S360/S364</f>
        <v>#DIV/0!</v>
      </c>
      <c r="V360" s="44">
        <f t="shared" si="125"/>
        <v>0</v>
      </c>
      <c r="W360" s="32">
        <v>1</v>
      </c>
      <c r="X360" s="32" t="e">
        <f>V360/V364</f>
        <v>#DIV/0!</v>
      </c>
    </row>
    <row r="361" spans="2:24">
      <c r="B361" s="201" t="s">
        <v>42</v>
      </c>
      <c r="C361" s="202"/>
      <c r="D361" s="31"/>
      <c r="E361" s="32" t="e">
        <f t="shared" si="122"/>
        <v>#DIV/0!</v>
      </c>
      <c r="F361" s="32" t="e">
        <f>D361/D364</f>
        <v>#DIV/0!</v>
      </c>
      <c r="G361" s="31"/>
      <c r="H361" s="45" t="e">
        <f t="shared" si="126"/>
        <v>#DIV/0!</v>
      </c>
      <c r="I361" s="32" t="e">
        <f>G361/G364</f>
        <v>#DIV/0!</v>
      </c>
      <c r="J361" s="44">
        <f t="shared" si="123"/>
        <v>0</v>
      </c>
      <c r="K361" s="32">
        <v>1</v>
      </c>
      <c r="L361" s="32" t="e">
        <f>J361/J364</f>
        <v>#DIV/0!</v>
      </c>
      <c r="N361" s="201" t="s">
        <v>105</v>
      </c>
      <c r="O361" s="202"/>
      <c r="P361" s="31"/>
      <c r="Q361" s="32" t="e">
        <f t="shared" si="124"/>
        <v>#DIV/0!</v>
      </c>
      <c r="R361" s="32" t="e">
        <f>P361/P364</f>
        <v>#DIV/0!</v>
      </c>
      <c r="S361" s="31"/>
      <c r="T361" s="45" t="e">
        <f t="shared" si="127"/>
        <v>#DIV/0!</v>
      </c>
      <c r="U361" s="32" t="e">
        <f>S361/S364</f>
        <v>#DIV/0!</v>
      </c>
      <c r="V361" s="44">
        <f t="shared" si="125"/>
        <v>0</v>
      </c>
      <c r="W361" s="32">
        <v>1</v>
      </c>
      <c r="X361" s="32" t="e">
        <f>V361/V364</f>
        <v>#DIV/0!</v>
      </c>
    </row>
    <row r="362" spans="2:24">
      <c r="B362" s="201" t="s">
        <v>43</v>
      </c>
      <c r="C362" s="202"/>
      <c r="D362" s="31"/>
      <c r="E362" s="32" t="e">
        <f t="shared" si="122"/>
        <v>#DIV/0!</v>
      </c>
      <c r="F362" s="32" t="e">
        <f>D362/D364</f>
        <v>#DIV/0!</v>
      </c>
      <c r="G362" s="31"/>
      <c r="H362" s="45" t="e">
        <f t="shared" si="126"/>
        <v>#DIV/0!</v>
      </c>
      <c r="I362" s="32" t="e">
        <f>G362/G364</f>
        <v>#DIV/0!</v>
      </c>
      <c r="J362" s="44">
        <f t="shared" si="123"/>
        <v>0</v>
      </c>
      <c r="K362" s="32">
        <v>1</v>
      </c>
      <c r="L362" s="32" t="e">
        <f>J362/J364</f>
        <v>#DIV/0!</v>
      </c>
      <c r="N362" s="201" t="s">
        <v>106</v>
      </c>
      <c r="O362" s="202"/>
      <c r="P362" s="31"/>
      <c r="Q362" s="32" t="e">
        <f t="shared" si="124"/>
        <v>#DIV/0!</v>
      </c>
      <c r="R362" s="32" t="e">
        <f>P362/P364</f>
        <v>#DIV/0!</v>
      </c>
      <c r="S362" s="31"/>
      <c r="T362" s="45" t="e">
        <f t="shared" si="127"/>
        <v>#DIV/0!</v>
      </c>
      <c r="U362" s="32" t="e">
        <f>S362/S364</f>
        <v>#DIV/0!</v>
      </c>
      <c r="V362" s="44">
        <f t="shared" si="125"/>
        <v>0</v>
      </c>
      <c r="W362" s="32">
        <v>1</v>
      </c>
      <c r="X362" s="32" t="e">
        <f>V362/V364</f>
        <v>#DIV/0!</v>
      </c>
    </row>
    <row r="363" spans="2:24">
      <c r="B363" s="201" t="s">
        <v>44</v>
      </c>
      <c r="C363" s="202"/>
      <c r="D363" s="31"/>
      <c r="E363" s="32" t="e">
        <f t="shared" si="122"/>
        <v>#DIV/0!</v>
      </c>
      <c r="F363" s="32" t="e">
        <f>D363/D364</f>
        <v>#DIV/0!</v>
      </c>
      <c r="G363" s="31"/>
      <c r="H363" s="45" t="e">
        <f t="shared" si="126"/>
        <v>#DIV/0!</v>
      </c>
      <c r="I363" s="32" t="e">
        <f>G363/G364</f>
        <v>#DIV/0!</v>
      </c>
      <c r="J363" s="44">
        <f t="shared" si="123"/>
        <v>0</v>
      </c>
      <c r="K363" s="32">
        <v>1</v>
      </c>
      <c r="L363" s="32" t="e">
        <f>J363/J364</f>
        <v>#DIV/0!</v>
      </c>
      <c r="N363" s="201" t="s">
        <v>107</v>
      </c>
      <c r="O363" s="202"/>
      <c r="P363" s="31"/>
      <c r="Q363" s="32" t="e">
        <f t="shared" si="124"/>
        <v>#DIV/0!</v>
      </c>
      <c r="R363" s="32" t="e">
        <f>P363/P364</f>
        <v>#DIV/0!</v>
      </c>
      <c r="S363" s="31"/>
      <c r="T363" s="45" t="e">
        <f t="shared" si="127"/>
        <v>#DIV/0!</v>
      </c>
      <c r="U363" s="32" t="e">
        <f>S363/S364</f>
        <v>#DIV/0!</v>
      </c>
      <c r="V363" s="44">
        <f t="shared" si="125"/>
        <v>0</v>
      </c>
      <c r="W363" s="32">
        <v>1</v>
      </c>
      <c r="X363" s="32" t="e">
        <f>V363/V364</f>
        <v>#DIV/0!</v>
      </c>
    </row>
    <row r="364" spans="2:24">
      <c r="B364" s="218" t="s">
        <v>3</v>
      </c>
      <c r="C364" s="219"/>
      <c r="D364" s="35">
        <f>SUM(D356:D363)</f>
        <v>0</v>
      </c>
      <c r="E364" s="40" t="e">
        <f>+D364/J364</f>
        <v>#DIV/0!</v>
      </c>
      <c r="F364" s="40">
        <v>1</v>
      </c>
      <c r="G364" s="35">
        <f>SUM(G356:G363)</f>
        <v>0</v>
      </c>
      <c r="H364" s="40" t="e">
        <f t="shared" si="126"/>
        <v>#DIV/0!</v>
      </c>
      <c r="I364" s="40">
        <v>1</v>
      </c>
      <c r="J364" s="35">
        <f>SUM(J356:J363)</f>
        <v>0</v>
      </c>
      <c r="K364" s="40">
        <v>1</v>
      </c>
      <c r="L364" s="40">
        <v>1</v>
      </c>
      <c r="N364" s="218" t="s">
        <v>3</v>
      </c>
      <c r="O364" s="219"/>
      <c r="P364" s="35">
        <f>SUM(P356:P363)</f>
        <v>0</v>
      </c>
      <c r="Q364" s="40" t="e">
        <f>+P364/V364</f>
        <v>#DIV/0!</v>
      </c>
      <c r="R364" s="40">
        <v>1</v>
      </c>
      <c r="S364" s="35">
        <f>SUM(S356:S363)</f>
        <v>0</v>
      </c>
      <c r="T364" s="40" t="e">
        <f t="shared" si="127"/>
        <v>#DIV/0!</v>
      </c>
      <c r="U364" s="40">
        <v>1</v>
      </c>
      <c r="V364" s="35">
        <f>SUM(V356:V363)</f>
        <v>0</v>
      </c>
      <c r="W364" s="40">
        <v>1</v>
      </c>
      <c r="X364" s="40">
        <v>1</v>
      </c>
    </row>
    <row r="365" spans="2:24">
      <c r="B365" s="10"/>
      <c r="C365" s="10"/>
      <c r="D365" s="10"/>
      <c r="E365" s="10"/>
      <c r="F365" s="10"/>
      <c r="G365" s="10"/>
      <c r="H365" s="10"/>
      <c r="I365" s="10"/>
      <c r="J365" s="10"/>
      <c r="K365" s="10"/>
      <c r="L365" s="10"/>
    </row>
    <row r="366" spans="2:24">
      <c r="B366" s="10"/>
      <c r="C366" s="10"/>
      <c r="D366" s="10"/>
      <c r="E366" s="10"/>
      <c r="F366" s="10"/>
      <c r="G366" s="10"/>
      <c r="H366" s="10"/>
      <c r="I366" s="10"/>
      <c r="J366" s="10"/>
      <c r="K366" s="10"/>
      <c r="L366" s="10"/>
    </row>
    <row r="367" spans="2:24">
      <c r="B367" s="9" t="s">
        <v>49</v>
      </c>
      <c r="C367" s="9"/>
      <c r="D367" s="9"/>
      <c r="E367" s="9"/>
      <c r="F367" s="9"/>
      <c r="G367" s="9"/>
      <c r="H367" s="9"/>
      <c r="I367" s="9"/>
      <c r="J367" s="9"/>
      <c r="K367" s="9"/>
      <c r="L367" s="9"/>
      <c r="N367" s="9" t="s">
        <v>113</v>
      </c>
      <c r="O367" s="9"/>
      <c r="P367" s="9"/>
      <c r="Q367" s="9"/>
      <c r="R367" s="9"/>
      <c r="S367" s="9"/>
      <c r="T367" s="9"/>
      <c r="U367" s="9"/>
      <c r="V367" s="9"/>
      <c r="W367" s="9"/>
      <c r="X367" s="9"/>
    </row>
    <row r="368" spans="2:24">
      <c r="B368" s="9"/>
      <c r="C368" s="9"/>
      <c r="D368" s="216" t="s">
        <v>31</v>
      </c>
      <c r="E368" s="216"/>
      <c r="F368" s="216"/>
      <c r="G368" s="216"/>
      <c r="H368" s="216"/>
      <c r="I368" s="216"/>
      <c r="J368" s="216"/>
      <c r="K368" s="216"/>
      <c r="L368" s="216"/>
      <c r="N368" s="9"/>
      <c r="O368" s="9"/>
      <c r="P368" s="216" t="s">
        <v>31</v>
      </c>
      <c r="Q368" s="216"/>
      <c r="R368" s="216"/>
      <c r="S368" s="216"/>
      <c r="T368" s="216"/>
      <c r="U368" s="216"/>
      <c r="V368" s="216"/>
      <c r="W368" s="216"/>
      <c r="X368" s="216"/>
    </row>
    <row r="369" spans="2:24">
      <c r="B369" s="217" t="s">
        <v>33</v>
      </c>
      <c r="C369" s="217"/>
      <c r="D369" s="213" t="s">
        <v>34</v>
      </c>
      <c r="E369" s="214"/>
      <c r="F369" s="215"/>
      <c r="G369" s="213" t="s">
        <v>35</v>
      </c>
      <c r="H369" s="214"/>
      <c r="I369" s="215"/>
      <c r="J369" s="213" t="s">
        <v>3</v>
      </c>
      <c r="K369" s="214"/>
      <c r="L369" s="215"/>
      <c r="N369" s="217" t="s">
        <v>33</v>
      </c>
      <c r="O369" s="217"/>
      <c r="P369" s="213" t="s">
        <v>34</v>
      </c>
      <c r="Q369" s="214"/>
      <c r="R369" s="215"/>
      <c r="S369" s="213" t="s">
        <v>35</v>
      </c>
      <c r="T369" s="214"/>
      <c r="U369" s="215"/>
      <c r="V369" s="213" t="s">
        <v>3</v>
      </c>
      <c r="W369" s="214"/>
      <c r="X369" s="215"/>
    </row>
    <row r="370" spans="2:24">
      <c r="B370" s="217"/>
      <c r="C370" s="217"/>
      <c r="D370" s="42" t="s">
        <v>36</v>
      </c>
      <c r="E370" s="42" t="s">
        <v>21</v>
      </c>
      <c r="F370" s="42" t="s">
        <v>22</v>
      </c>
      <c r="G370" s="42" t="s">
        <v>36</v>
      </c>
      <c r="H370" s="42" t="s">
        <v>21</v>
      </c>
      <c r="I370" s="42" t="s">
        <v>22</v>
      </c>
      <c r="J370" s="42" t="s">
        <v>36</v>
      </c>
      <c r="K370" s="42" t="s">
        <v>21</v>
      </c>
      <c r="L370" s="42" t="s">
        <v>22</v>
      </c>
      <c r="N370" s="217"/>
      <c r="O370" s="217"/>
      <c r="P370" s="42" t="s">
        <v>36</v>
      </c>
      <c r="Q370" s="42" t="s">
        <v>21</v>
      </c>
      <c r="R370" s="42" t="s">
        <v>22</v>
      </c>
      <c r="S370" s="42" t="s">
        <v>36</v>
      </c>
      <c r="T370" s="42" t="s">
        <v>21</v>
      </c>
      <c r="U370" s="42" t="s">
        <v>22</v>
      </c>
      <c r="V370" s="42" t="s">
        <v>36</v>
      </c>
      <c r="W370" s="42" t="s">
        <v>21</v>
      </c>
      <c r="X370" s="42" t="s">
        <v>22</v>
      </c>
    </row>
    <row r="371" spans="2:24">
      <c r="B371" s="201" t="s">
        <v>37</v>
      </c>
      <c r="C371" s="202"/>
      <c r="D371" s="31"/>
      <c r="E371" s="32" t="e">
        <f>+D371/J371</f>
        <v>#DIV/0!</v>
      </c>
      <c r="F371" s="32" t="e">
        <f>D371/D379</f>
        <v>#DIV/0!</v>
      </c>
      <c r="G371" s="31"/>
      <c r="H371" s="43" t="e">
        <f>+G371/J371</f>
        <v>#DIV/0!</v>
      </c>
      <c r="I371" s="32" t="e">
        <f>G371/G379</f>
        <v>#DIV/0!</v>
      </c>
      <c r="J371" s="44">
        <f>+D371+G371</f>
        <v>0</v>
      </c>
      <c r="K371" s="32">
        <v>1</v>
      </c>
      <c r="L371" s="32" t="e">
        <f>J371/J379</f>
        <v>#DIV/0!</v>
      </c>
      <c r="N371" s="201" t="s">
        <v>37</v>
      </c>
      <c r="O371" s="202"/>
      <c r="P371" s="31"/>
      <c r="Q371" s="32" t="e">
        <f>+P371/V371</f>
        <v>#DIV/0!</v>
      </c>
      <c r="R371" s="32" t="e">
        <f>P371/P379</f>
        <v>#DIV/0!</v>
      </c>
      <c r="S371" s="31"/>
      <c r="T371" s="43" t="e">
        <f>+S371/V371</f>
        <v>#DIV/0!</v>
      </c>
      <c r="U371" s="32" t="e">
        <f>S371/S379</f>
        <v>#DIV/0!</v>
      </c>
      <c r="V371" s="44">
        <f>+P371+S371</f>
        <v>0</v>
      </c>
      <c r="W371" s="32">
        <v>1</v>
      </c>
      <c r="X371" s="32" t="e">
        <f>V371/V379</f>
        <v>#DIV/0!</v>
      </c>
    </row>
    <row r="372" spans="2:24">
      <c r="B372" s="201" t="s">
        <v>38</v>
      </c>
      <c r="C372" s="202"/>
      <c r="D372" s="31"/>
      <c r="E372" s="32" t="e">
        <f t="shared" ref="E372:E378" si="128">+D372/J372</f>
        <v>#DIV/0!</v>
      </c>
      <c r="F372" s="32" t="e">
        <f>D372/D379</f>
        <v>#DIV/0!</v>
      </c>
      <c r="G372" s="31"/>
      <c r="H372" s="39" t="e">
        <f>+G372/J372</f>
        <v>#DIV/0!</v>
      </c>
      <c r="I372" s="32" t="e">
        <f>G372/G379</f>
        <v>#DIV/0!</v>
      </c>
      <c r="J372" s="44">
        <f t="shared" ref="J372:J378" si="129">+D372+G372</f>
        <v>0</v>
      </c>
      <c r="K372" s="32">
        <v>1</v>
      </c>
      <c r="L372" s="32" t="e">
        <f>J372/J379</f>
        <v>#DIV/0!</v>
      </c>
      <c r="N372" s="201" t="s">
        <v>101</v>
      </c>
      <c r="O372" s="202"/>
      <c r="P372" s="31"/>
      <c r="Q372" s="32" t="e">
        <f t="shared" ref="Q372:Q378" si="130">+P372/V372</f>
        <v>#DIV/0!</v>
      </c>
      <c r="R372" s="32" t="e">
        <f>P372/P379</f>
        <v>#DIV/0!</v>
      </c>
      <c r="S372" s="31"/>
      <c r="T372" s="39" t="e">
        <f>+S372/V372</f>
        <v>#DIV/0!</v>
      </c>
      <c r="U372" s="32" t="e">
        <f>S372/S379</f>
        <v>#DIV/0!</v>
      </c>
      <c r="V372" s="44">
        <f t="shared" ref="V372:V378" si="131">+P372+S372</f>
        <v>0</v>
      </c>
      <c r="W372" s="32">
        <v>1</v>
      </c>
      <c r="X372" s="32" t="e">
        <f>V372/V379</f>
        <v>#DIV/0!</v>
      </c>
    </row>
    <row r="373" spans="2:24">
      <c r="B373" s="201" t="s">
        <v>39</v>
      </c>
      <c r="C373" s="202"/>
      <c r="D373" s="31"/>
      <c r="E373" s="32" t="e">
        <f t="shared" si="128"/>
        <v>#DIV/0!</v>
      </c>
      <c r="F373" s="32" t="e">
        <f>D373/D379</f>
        <v>#DIV/0!</v>
      </c>
      <c r="G373" s="31"/>
      <c r="H373" s="39" t="e">
        <f>+G373/J373</f>
        <v>#DIV/0!</v>
      </c>
      <c r="I373" s="32" t="e">
        <f>G373/G379</f>
        <v>#DIV/0!</v>
      </c>
      <c r="J373" s="44">
        <f t="shared" si="129"/>
        <v>0</v>
      </c>
      <c r="K373" s="32">
        <v>1</v>
      </c>
      <c r="L373" s="32" t="e">
        <f>J373/J379</f>
        <v>#DIV/0!</v>
      </c>
      <c r="N373" s="201" t="s">
        <v>102</v>
      </c>
      <c r="O373" s="202"/>
      <c r="P373" s="31"/>
      <c r="Q373" s="32" t="e">
        <f t="shared" si="130"/>
        <v>#DIV/0!</v>
      </c>
      <c r="R373" s="32" t="e">
        <f>P373/P379</f>
        <v>#DIV/0!</v>
      </c>
      <c r="S373" s="31"/>
      <c r="T373" s="39" t="e">
        <f>+S373/V373</f>
        <v>#DIV/0!</v>
      </c>
      <c r="U373" s="32" t="e">
        <f>S373/S379</f>
        <v>#DIV/0!</v>
      </c>
      <c r="V373" s="44">
        <f t="shared" si="131"/>
        <v>0</v>
      </c>
      <c r="W373" s="32">
        <v>1</v>
      </c>
      <c r="X373" s="32" t="e">
        <f>V373/V379</f>
        <v>#DIV/0!</v>
      </c>
    </row>
    <row r="374" spans="2:24">
      <c r="B374" s="201" t="s">
        <v>40</v>
      </c>
      <c r="C374" s="202"/>
      <c r="D374" s="31"/>
      <c r="E374" s="32" t="e">
        <f t="shared" si="128"/>
        <v>#DIV/0!</v>
      </c>
      <c r="F374" s="32" t="e">
        <f>D374/D379</f>
        <v>#DIV/0!</v>
      </c>
      <c r="G374" s="31"/>
      <c r="H374" s="45" t="e">
        <f t="shared" ref="H374:H379" si="132">+G374/J374</f>
        <v>#DIV/0!</v>
      </c>
      <c r="I374" s="32" t="e">
        <f>G374/G379</f>
        <v>#DIV/0!</v>
      </c>
      <c r="J374" s="44">
        <f t="shared" si="129"/>
        <v>0</v>
      </c>
      <c r="K374" s="32">
        <v>1</v>
      </c>
      <c r="L374" s="32" t="e">
        <f>J374/J379</f>
        <v>#DIV/0!</v>
      </c>
      <c r="N374" s="201" t="s">
        <v>103</v>
      </c>
      <c r="O374" s="202"/>
      <c r="P374" s="31"/>
      <c r="Q374" s="32" t="e">
        <f t="shared" si="130"/>
        <v>#DIV/0!</v>
      </c>
      <c r="R374" s="32" t="e">
        <f>P374/P379</f>
        <v>#DIV/0!</v>
      </c>
      <c r="S374" s="31"/>
      <c r="T374" s="39" t="e">
        <f t="shared" ref="T374:T379" si="133">+S374/V374</f>
        <v>#DIV/0!</v>
      </c>
      <c r="U374" s="32" t="e">
        <f>S374/S379</f>
        <v>#DIV/0!</v>
      </c>
      <c r="V374" s="44">
        <f t="shared" si="131"/>
        <v>0</v>
      </c>
      <c r="W374" s="32">
        <v>1</v>
      </c>
      <c r="X374" s="32" t="e">
        <f>V374/V379</f>
        <v>#DIV/0!</v>
      </c>
    </row>
    <row r="375" spans="2:24">
      <c r="B375" s="201" t="s">
        <v>41</v>
      </c>
      <c r="C375" s="202"/>
      <c r="D375" s="31"/>
      <c r="E375" s="32" t="e">
        <f t="shared" si="128"/>
        <v>#DIV/0!</v>
      </c>
      <c r="F375" s="32" t="e">
        <f>D375/D379</f>
        <v>#DIV/0!</v>
      </c>
      <c r="G375" s="31"/>
      <c r="H375" s="45" t="e">
        <f t="shared" si="132"/>
        <v>#DIV/0!</v>
      </c>
      <c r="I375" s="32" t="e">
        <f>G375/G379</f>
        <v>#DIV/0!</v>
      </c>
      <c r="J375" s="44">
        <f t="shared" si="129"/>
        <v>0</v>
      </c>
      <c r="K375" s="32">
        <v>1</v>
      </c>
      <c r="L375" s="32" t="e">
        <f>J375/J379</f>
        <v>#DIV/0!</v>
      </c>
      <c r="N375" s="201" t="s">
        <v>104</v>
      </c>
      <c r="O375" s="202"/>
      <c r="P375" s="31"/>
      <c r="Q375" s="32" t="e">
        <f t="shared" si="130"/>
        <v>#DIV/0!</v>
      </c>
      <c r="R375" s="32" t="e">
        <f>P375/P379</f>
        <v>#DIV/0!</v>
      </c>
      <c r="S375" s="31"/>
      <c r="T375" s="39" t="e">
        <f t="shared" si="133"/>
        <v>#DIV/0!</v>
      </c>
      <c r="U375" s="32" t="e">
        <f>S375/S379</f>
        <v>#DIV/0!</v>
      </c>
      <c r="V375" s="44">
        <f t="shared" si="131"/>
        <v>0</v>
      </c>
      <c r="W375" s="32">
        <v>1</v>
      </c>
      <c r="X375" s="32" t="e">
        <f>V375/V379</f>
        <v>#DIV/0!</v>
      </c>
    </row>
    <row r="376" spans="2:24">
      <c r="B376" s="201" t="s">
        <v>42</v>
      </c>
      <c r="C376" s="202"/>
      <c r="D376" s="31"/>
      <c r="E376" s="32" t="e">
        <f t="shared" si="128"/>
        <v>#DIV/0!</v>
      </c>
      <c r="F376" s="32" t="e">
        <f>D376/D379</f>
        <v>#DIV/0!</v>
      </c>
      <c r="G376" s="31"/>
      <c r="H376" s="45" t="e">
        <f t="shared" si="132"/>
        <v>#DIV/0!</v>
      </c>
      <c r="I376" s="32" t="e">
        <f>G376/G379</f>
        <v>#DIV/0!</v>
      </c>
      <c r="J376" s="44">
        <f t="shared" si="129"/>
        <v>0</v>
      </c>
      <c r="K376" s="32">
        <v>1</v>
      </c>
      <c r="L376" s="32" t="e">
        <f>J376/J379</f>
        <v>#DIV/0!</v>
      </c>
      <c r="N376" s="201" t="s">
        <v>105</v>
      </c>
      <c r="O376" s="202"/>
      <c r="P376" s="31"/>
      <c r="Q376" s="32" t="e">
        <f t="shared" si="130"/>
        <v>#DIV/0!</v>
      </c>
      <c r="R376" s="32" t="e">
        <f>P376/P379</f>
        <v>#DIV/0!</v>
      </c>
      <c r="S376" s="31"/>
      <c r="T376" s="45" t="e">
        <f t="shared" si="133"/>
        <v>#DIV/0!</v>
      </c>
      <c r="U376" s="32" t="e">
        <f>S376/S379</f>
        <v>#DIV/0!</v>
      </c>
      <c r="V376" s="44">
        <f t="shared" si="131"/>
        <v>0</v>
      </c>
      <c r="W376" s="32">
        <v>1</v>
      </c>
      <c r="X376" s="32" t="e">
        <f>V376/V379</f>
        <v>#DIV/0!</v>
      </c>
    </row>
    <row r="377" spans="2:24">
      <c r="B377" s="201" t="s">
        <v>43</v>
      </c>
      <c r="C377" s="202"/>
      <c r="D377" s="31"/>
      <c r="E377" s="32" t="e">
        <f t="shared" si="128"/>
        <v>#DIV/0!</v>
      </c>
      <c r="F377" s="32" t="e">
        <f>D377/D379</f>
        <v>#DIV/0!</v>
      </c>
      <c r="G377" s="31"/>
      <c r="H377" s="45" t="e">
        <f t="shared" si="132"/>
        <v>#DIV/0!</v>
      </c>
      <c r="I377" s="32" t="e">
        <f>G377/G379</f>
        <v>#DIV/0!</v>
      </c>
      <c r="J377" s="44">
        <f t="shared" si="129"/>
        <v>0</v>
      </c>
      <c r="K377" s="32">
        <v>1</v>
      </c>
      <c r="L377" s="32" t="e">
        <f>J377/J379</f>
        <v>#DIV/0!</v>
      </c>
      <c r="N377" s="201" t="s">
        <v>106</v>
      </c>
      <c r="O377" s="202"/>
      <c r="P377" s="31"/>
      <c r="Q377" s="32" t="e">
        <f t="shared" si="130"/>
        <v>#DIV/0!</v>
      </c>
      <c r="R377" s="32" t="e">
        <f>P377/P379</f>
        <v>#DIV/0!</v>
      </c>
      <c r="S377" s="31"/>
      <c r="T377" s="45" t="e">
        <f t="shared" si="133"/>
        <v>#DIV/0!</v>
      </c>
      <c r="U377" s="32" t="e">
        <f>S377/S379</f>
        <v>#DIV/0!</v>
      </c>
      <c r="V377" s="44">
        <f t="shared" si="131"/>
        <v>0</v>
      </c>
      <c r="W377" s="32">
        <v>1</v>
      </c>
      <c r="X377" s="32" t="e">
        <f>V377/V379</f>
        <v>#DIV/0!</v>
      </c>
    </row>
    <row r="378" spans="2:24">
      <c r="B378" s="201" t="s">
        <v>44</v>
      </c>
      <c r="C378" s="202"/>
      <c r="D378" s="31"/>
      <c r="E378" s="32" t="e">
        <f t="shared" si="128"/>
        <v>#DIV/0!</v>
      </c>
      <c r="F378" s="32" t="e">
        <f>D378/D379</f>
        <v>#DIV/0!</v>
      </c>
      <c r="G378" s="31"/>
      <c r="H378" s="45" t="e">
        <f t="shared" si="132"/>
        <v>#DIV/0!</v>
      </c>
      <c r="I378" s="32" t="e">
        <f>G378/G379</f>
        <v>#DIV/0!</v>
      </c>
      <c r="J378" s="44">
        <f t="shared" si="129"/>
        <v>0</v>
      </c>
      <c r="K378" s="32">
        <v>1</v>
      </c>
      <c r="L378" s="32" t="e">
        <f>J378/J379</f>
        <v>#DIV/0!</v>
      </c>
      <c r="N378" s="201" t="s">
        <v>107</v>
      </c>
      <c r="O378" s="202"/>
      <c r="P378" s="31"/>
      <c r="Q378" s="32" t="e">
        <f t="shared" si="130"/>
        <v>#DIV/0!</v>
      </c>
      <c r="R378" s="32" t="e">
        <f>P378/P379</f>
        <v>#DIV/0!</v>
      </c>
      <c r="S378" s="31"/>
      <c r="T378" s="45" t="e">
        <f t="shared" si="133"/>
        <v>#DIV/0!</v>
      </c>
      <c r="U378" s="32" t="e">
        <f>S378/S379</f>
        <v>#DIV/0!</v>
      </c>
      <c r="V378" s="44">
        <f t="shared" si="131"/>
        <v>0</v>
      </c>
      <c r="W378" s="32">
        <v>1</v>
      </c>
      <c r="X378" s="32" t="e">
        <f>V378/V379</f>
        <v>#DIV/0!</v>
      </c>
    </row>
    <row r="379" spans="2:24">
      <c r="B379" s="218" t="s">
        <v>3</v>
      </c>
      <c r="C379" s="219"/>
      <c r="D379" s="35">
        <f>SUM(D371:D378)</f>
        <v>0</v>
      </c>
      <c r="E379" s="40" t="e">
        <f>+D379/J379</f>
        <v>#DIV/0!</v>
      </c>
      <c r="F379" s="40">
        <v>1</v>
      </c>
      <c r="G379" s="35">
        <f>SUM(G371:G378)</f>
        <v>0</v>
      </c>
      <c r="H379" s="40" t="e">
        <f t="shared" si="132"/>
        <v>#DIV/0!</v>
      </c>
      <c r="I379" s="40">
        <v>1</v>
      </c>
      <c r="J379" s="35">
        <f>SUM(J371:J378)</f>
        <v>0</v>
      </c>
      <c r="K379" s="40">
        <v>1</v>
      </c>
      <c r="L379" s="40">
        <v>1</v>
      </c>
      <c r="N379" s="218" t="s">
        <v>3</v>
      </c>
      <c r="O379" s="219"/>
      <c r="P379" s="35">
        <f>SUM(P371:P378)</f>
        <v>0</v>
      </c>
      <c r="Q379" s="40" t="e">
        <f>+P379/V379</f>
        <v>#DIV/0!</v>
      </c>
      <c r="R379" s="40">
        <v>1</v>
      </c>
      <c r="S379" s="35">
        <f>SUM(S371:S378)</f>
        <v>0</v>
      </c>
      <c r="T379" s="40" t="e">
        <f t="shared" si="133"/>
        <v>#DIV/0!</v>
      </c>
      <c r="U379" s="40">
        <v>1</v>
      </c>
      <c r="V379" s="35">
        <f>SUM(V371:V378)</f>
        <v>0</v>
      </c>
      <c r="W379" s="40">
        <v>1</v>
      </c>
      <c r="X379" s="40">
        <v>1</v>
      </c>
    </row>
    <row r="380" spans="2:24"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</row>
    <row r="381" spans="2:24">
      <c r="B381" s="10"/>
      <c r="C381" s="10"/>
      <c r="D381" s="10"/>
      <c r="E381" s="10"/>
      <c r="F381" s="10"/>
      <c r="G381" s="10"/>
      <c r="H381" s="10"/>
      <c r="I381" s="10"/>
      <c r="J381" s="10"/>
      <c r="K381" s="10"/>
      <c r="L381" s="10"/>
    </row>
    <row r="382" spans="2:24">
      <c r="B382" s="9" t="s">
        <v>50</v>
      </c>
      <c r="C382" s="9"/>
      <c r="D382" s="9"/>
      <c r="E382" s="9"/>
      <c r="F382" s="9"/>
      <c r="G382" s="9"/>
      <c r="H382" s="9"/>
      <c r="I382" s="9"/>
      <c r="J382" s="9"/>
      <c r="K382" s="9"/>
      <c r="L382" s="9"/>
      <c r="N382" s="9" t="s">
        <v>114</v>
      </c>
      <c r="O382" s="9"/>
      <c r="P382" s="9"/>
      <c r="Q382" s="9"/>
      <c r="R382" s="9"/>
      <c r="S382" s="9"/>
      <c r="T382" s="9"/>
      <c r="U382" s="9"/>
      <c r="V382" s="9"/>
      <c r="W382" s="9"/>
      <c r="X382" s="9"/>
    </row>
    <row r="383" spans="2:24">
      <c r="B383" s="9"/>
      <c r="C383" s="9"/>
      <c r="D383" s="216" t="s">
        <v>31</v>
      </c>
      <c r="E383" s="216"/>
      <c r="F383" s="216"/>
      <c r="G383" s="216"/>
      <c r="H383" s="216"/>
      <c r="I383" s="216"/>
      <c r="J383" s="216"/>
      <c r="K383" s="216"/>
      <c r="L383" s="216"/>
      <c r="N383" s="9"/>
      <c r="O383" s="9"/>
      <c r="P383" s="216" t="s">
        <v>31</v>
      </c>
      <c r="Q383" s="216"/>
      <c r="R383" s="216"/>
      <c r="S383" s="216"/>
      <c r="T383" s="216"/>
      <c r="U383" s="216"/>
      <c r="V383" s="216"/>
      <c r="W383" s="216"/>
      <c r="X383" s="216"/>
    </row>
    <row r="384" spans="2:24">
      <c r="B384" s="217" t="s">
        <v>33</v>
      </c>
      <c r="C384" s="217"/>
      <c r="D384" s="213" t="s">
        <v>34</v>
      </c>
      <c r="E384" s="214"/>
      <c r="F384" s="215"/>
      <c r="G384" s="213" t="s">
        <v>35</v>
      </c>
      <c r="H384" s="214"/>
      <c r="I384" s="215"/>
      <c r="J384" s="213" t="s">
        <v>3</v>
      </c>
      <c r="K384" s="214"/>
      <c r="L384" s="215"/>
      <c r="N384" s="217" t="s">
        <v>33</v>
      </c>
      <c r="O384" s="217"/>
      <c r="P384" s="213" t="s">
        <v>34</v>
      </c>
      <c r="Q384" s="214"/>
      <c r="R384" s="215"/>
      <c r="S384" s="213" t="s">
        <v>35</v>
      </c>
      <c r="T384" s="214"/>
      <c r="U384" s="215"/>
      <c r="V384" s="213" t="s">
        <v>3</v>
      </c>
      <c r="W384" s="214"/>
      <c r="X384" s="215"/>
    </row>
    <row r="385" spans="2:24">
      <c r="B385" s="217"/>
      <c r="C385" s="217"/>
      <c r="D385" s="42" t="s">
        <v>36</v>
      </c>
      <c r="E385" s="42" t="s">
        <v>21</v>
      </c>
      <c r="F385" s="42" t="s">
        <v>22</v>
      </c>
      <c r="G385" s="42" t="s">
        <v>36</v>
      </c>
      <c r="H385" s="42" t="s">
        <v>21</v>
      </c>
      <c r="I385" s="42" t="s">
        <v>22</v>
      </c>
      <c r="J385" s="42" t="s">
        <v>36</v>
      </c>
      <c r="K385" s="42" t="s">
        <v>21</v>
      </c>
      <c r="L385" s="42" t="s">
        <v>22</v>
      </c>
      <c r="N385" s="217"/>
      <c r="O385" s="217"/>
      <c r="P385" s="42" t="s">
        <v>36</v>
      </c>
      <c r="Q385" s="42" t="s">
        <v>21</v>
      </c>
      <c r="R385" s="42" t="s">
        <v>22</v>
      </c>
      <c r="S385" s="42" t="s">
        <v>36</v>
      </c>
      <c r="T385" s="42" t="s">
        <v>21</v>
      </c>
      <c r="U385" s="42" t="s">
        <v>22</v>
      </c>
      <c r="V385" s="42" t="s">
        <v>36</v>
      </c>
      <c r="W385" s="42" t="s">
        <v>21</v>
      </c>
      <c r="X385" s="42" t="s">
        <v>22</v>
      </c>
    </row>
    <row r="386" spans="2:24">
      <c r="B386" s="201" t="s">
        <v>37</v>
      </c>
      <c r="C386" s="202"/>
      <c r="D386" s="44"/>
      <c r="E386" s="32" t="e">
        <f>+D386/J386</f>
        <v>#DIV/0!</v>
      </c>
      <c r="F386" s="32" t="e">
        <f>D386/D394</f>
        <v>#DIV/0!</v>
      </c>
      <c r="G386" s="44"/>
      <c r="H386" s="43" t="e">
        <f>+G386/J386</f>
        <v>#DIV/0!</v>
      </c>
      <c r="I386" s="32" t="e">
        <f>G386/G394</f>
        <v>#DIV/0!</v>
      </c>
      <c r="J386" s="44">
        <f>+D386+G386</f>
        <v>0</v>
      </c>
      <c r="K386" s="32">
        <v>1</v>
      </c>
      <c r="L386" s="32" t="e">
        <f>J386/J394</f>
        <v>#DIV/0!</v>
      </c>
      <c r="N386" s="201" t="s">
        <v>37</v>
      </c>
      <c r="O386" s="202"/>
      <c r="P386" s="31"/>
      <c r="Q386" s="32" t="e">
        <f>+P386/V386</f>
        <v>#DIV/0!</v>
      </c>
      <c r="R386" s="32" t="e">
        <f>P386/P394</f>
        <v>#DIV/0!</v>
      </c>
      <c r="S386" s="31"/>
      <c r="T386" s="43" t="e">
        <f>+S386/V386</f>
        <v>#DIV/0!</v>
      </c>
      <c r="U386" s="32" t="e">
        <f>S386/S394</f>
        <v>#DIV/0!</v>
      </c>
      <c r="V386" s="44">
        <f>+P386+S386</f>
        <v>0</v>
      </c>
      <c r="W386" s="32">
        <v>1</v>
      </c>
      <c r="X386" s="32" t="e">
        <f>V386/V394</f>
        <v>#DIV/0!</v>
      </c>
    </row>
    <row r="387" spans="2:24">
      <c r="B387" s="201" t="s">
        <v>38</v>
      </c>
      <c r="C387" s="202"/>
      <c r="D387" s="44"/>
      <c r="E387" s="32" t="e">
        <f t="shared" ref="E387:E393" si="134">+D387/J387</f>
        <v>#DIV/0!</v>
      </c>
      <c r="F387" s="32" t="e">
        <f>D387/D394</f>
        <v>#DIV/0!</v>
      </c>
      <c r="G387" s="44"/>
      <c r="H387" s="39" t="e">
        <f>+G387/J387</f>
        <v>#DIV/0!</v>
      </c>
      <c r="I387" s="32" t="e">
        <f>G387/G394</f>
        <v>#DIV/0!</v>
      </c>
      <c r="J387" s="44">
        <f t="shared" ref="J387:J393" si="135">+D387+G387</f>
        <v>0</v>
      </c>
      <c r="K387" s="32">
        <v>1</v>
      </c>
      <c r="L387" s="32" t="e">
        <f>J387/J394</f>
        <v>#DIV/0!</v>
      </c>
      <c r="N387" s="201" t="s">
        <v>101</v>
      </c>
      <c r="O387" s="202"/>
      <c r="P387" s="31"/>
      <c r="Q387" s="32" t="e">
        <f t="shared" ref="Q387:Q393" si="136">+P387/V387</f>
        <v>#DIV/0!</v>
      </c>
      <c r="R387" s="32" t="e">
        <f>P387/P394</f>
        <v>#DIV/0!</v>
      </c>
      <c r="S387" s="31"/>
      <c r="T387" s="39" t="e">
        <f>+S387/V387</f>
        <v>#DIV/0!</v>
      </c>
      <c r="U387" s="32" t="e">
        <f>S387/S394</f>
        <v>#DIV/0!</v>
      </c>
      <c r="V387" s="44">
        <f t="shared" ref="V387:V393" si="137">+P387+S387</f>
        <v>0</v>
      </c>
      <c r="W387" s="32">
        <v>1</v>
      </c>
      <c r="X387" s="32" t="e">
        <f>V387/V394</f>
        <v>#DIV/0!</v>
      </c>
    </row>
    <row r="388" spans="2:24">
      <c r="B388" s="201" t="s">
        <v>39</v>
      </c>
      <c r="C388" s="202"/>
      <c r="D388" s="44"/>
      <c r="E388" s="32" t="e">
        <f t="shared" si="134"/>
        <v>#DIV/0!</v>
      </c>
      <c r="F388" s="32" t="e">
        <f>D388/D394</f>
        <v>#DIV/0!</v>
      </c>
      <c r="G388" s="44"/>
      <c r="H388" s="39" t="e">
        <f>+G388/J388</f>
        <v>#DIV/0!</v>
      </c>
      <c r="I388" s="32" t="e">
        <f>G388/G394</f>
        <v>#DIV/0!</v>
      </c>
      <c r="J388" s="44">
        <f t="shared" si="135"/>
        <v>0</v>
      </c>
      <c r="K388" s="32">
        <v>1</v>
      </c>
      <c r="L388" s="32" t="e">
        <f>J388/J394</f>
        <v>#DIV/0!</v>
      </c>
      <c r="N388" s="201" t="s">
        <v>102</v>
      </c>
      <c r="O388" s="202"/>
      <c r="P388" s="31"/>
      <c r="Q388" s="32" t="e">
        <f t="shared" si="136"/>
        <v>#DIV/0!</v>
      </c>
      <c r="R388" s="32" t="e">
        <f>P388/P394</f>
        <v>#DIV/0!</v>
      </c>
      <c r="S388" s="31"/>
      <c r="T388" s="39" t="e">
        <f>+S388/V388</f>
        <v>#DIV/0!</v>
      </c>
      <c r="U388" s="32" t="e">
        <f>S388/S394</f>
        <v>#DIV/0!</v>
      </c>
      <c r="V388" s="44">
        <f t="shared" si="137"/>
        <v>0</v>
      </c>
      <c r="W388" s="32">
        <v>1</v>
      </c>
      <c r="X388" s="32" t="e">
        <f>V388/V394</f>
        <v>#DIV/0!</v>
      </c>
    </row>
    <row r="389" spans="2:24">
      <c r="B389" s="201" t="s">
        <v>40</v>
      </c>
      <c r="C389" s="202"/>
      <c r="D389" s="44"/>
      <c r="E389" s="32" t="e">
        <f t="shared" si="134"/>
        <v>#DIV/0!</v>
      </c>
      <c r="F389" s="32" t="e">
        <f>D389/D394</f>
        <v>#DIV/0!</v>
      </c>
      <c r="G389" s="44"/>
      <c r="H389" s="45" t="e">
        <f t="shared" ref="H389:H394" si="138">+G389/J389</f>
        <v>#DIV/0!</v>
      </c>
      <c r="I389" s="32" t="e">
        <f>G389/G394</f>
        <v>#DIV/0!</v>
      </c>
      <c r="J389" s="44">
        <f t="shared" si="135"/>
        <v>0</v>
      </c>
      <c r="K389" s="32">
        <v>1</v>
      </c>
      <c r="L389" s="32" t="e">
        <f>J389/J394</f>
        <v>#DIV/0!</v>
      </c>
      <c r="N389" s="201" t="s">
        <v>103</v>
      </c>
      <c r="O389" s="202"/>
      <c r="P389" s="31"/>
      <c r="Q389" s="32" t="e">
        <f t="shared" si="136"/>
        <v>#DIV/0!</v>
      </c>
      <c r="R389" s="32" t="e">
        <f>P389/P394</f>
        <v>#DIV/0!</v>
      </c>
      <c r="S389" s="31"/>
      <c r="T389" s="39" t="e">
        <f t="shared" ref="T389:T394" si="139">+S389/V389</f>
        <v>#DIV/0!</v>
      </c>
      <c r="U389" s="32" t="e">
        <f>S389/S394</f>
        <v>#DIV/0!</v>
      </c>
      <c r="V389" s="44">
        <f t="shared" si="137"/>
        <v>0</v>
      </c>
      <c r="W389" s="32">
        <v>1</v>
      </c>
      <c r="X389" s="32" t="e">
        <f>V389/V394</f>
        <v>#DIV/0!</v>
      </c>
    </row>
    <row r="390" spans="2:24">
      <c r="B390" s="201" t="s">
        <v>41</v>
      </c>
      <c r="C390" s="202"/>
      <c r="D390" s="44"/>
      <c r="E390" s="32" t="e">
        <f t="shared" si="134"/>
        <v>#DIV/0!</v>
      </c>
      <c r="F390" s="32" t="e">
        <f>D390/D394</f>
        <v>#DIV/0!</v>
      </c>
      <c r="G390" s="44"/>
      <c r="H390" s="45" t="e">
        <f t="shared" si="138"/>
        <v>#DIV/0!</v>
      </c>
      <c r="I390" s="32" t="e">
        <f>G390/G394</f>
        <v>#DIV/0!</v>
      </c>
      <c r="J390" s="44">
        <f t="shared" si="135"/>
        <v>0</v>
      </c>
      <c r="K390" s="32">
        <v>1</v>
      </c>
      <c r="L390" s="32" t="e">
        <f>J390/J394</f>
        <v>#DIV/0!</v>
      </c>
      <c r="N390" s="201" t="s">
        <v>104</v>
      </c>
      <c r="O390" s="202"/>
      <c r="P390" s="31"/>
      <c r="Q390" s="32" t="e">
        <f t="shared" si="136"/>
        <v>#DIV/0!</v>
      </c>
      <c r="R390" s="32" t="e">
        <f>P390/P394</f>
        <v>#DIV/0!</v>
      </c>
      <c r="S390" s="31"/>
      <c r="T390" s="39" t="e">
        <f t="shared" si="139"/>
        <v>#DIV/0!</v>
      </c>
      <c r="U390" s="32" t="e">
        <f>S390/S394</f>
        <v>#DIV/0!</v>
      </c>
      <c r="V390" s="44">
        <f t="shared" si="137"/>
        <v>0</v>
      </c>
      <c r="W390" s="32">
        <v>1</v>
      </c>
      <c r="X390" s="32" t="e">
        <f>V390/V394</f>
        <v>#DIV/0!</v>
      </c>
    </row>
    <row r="391" spans="2:24">
      <c r="B391" s="201" t="s">
        <v>42</v>
      </c>
      <c r="C391" s="202"/>
      <c r="D391" s="44"/>
      <c r="E391" s="32" t="e">
        <f t="shared" si="134"/>
        <v>#DIV/0!</v>
      </c>
      <c r="F391" s="32" t="e">
        <f>D391/D394</f>
        <v>#DIV/0!</v>
      </c>
      <c r="G391" s="44"/>
      <c r="H391" s="45" t="e">
        <f t="shared" si="138"/>
        <v>#DIV/0!</v>
      </c>
      <c r="I391" s="32" t="e">
        <f>G391/G394</f>
        <v>#DIV/0!</v>
      </c>
      <c r="J391" s="44">
        <f t="shared" si="135"/>
        <v>0</v>
      </c>
      <c r="K391" s="32">
        <v>1</v>
      </c>
      <c r="L391" s="32" t="e">
        <f>J391/J394</f>
        <v>#DIV/0!</v>
      </c>
      <c r="N391" s="201" t="s">
        <v>105</v>
      </c>
      <c r="O391" s="202"/>
      <c r="P391" s="31"/>
      <c r="Q391" s="32" t="e">
        <f t="shared" si="136"/>
        <v>#DIV/0!</v>
      </c>
      <c r="R391" s="32" t="e">
        <f>P391/P394</f>
        <v>#DIV/0!</v>
      </c>
      <c r="S391" s="31"/>
      <c r="T391" s="45" t="e">
        <f t="shared" si="139"/>
        <v>#DIV/0!</v>
      </c>
      <c r="U391" s="32" t="e">
        <f>S391/S394</f>
        <v>#DIV/0!</v>
      </c>
      <c r="V391" s="44">
        <f t="shared" si="137"/>
        <v>0</v>
      </c>
      <c r="W391" s="32">
        <v>1</v>
      </c>
      <c r="X391" s="32" t="e">
        <f>V391/V394</f>
        <v>#DIV/0!</v>
      </c>
    </row>
    <row r="392" spans="2:24">
      <c r="B392" s="201" t="s">
        <v>43</v>
      </c>
      <c r="C392" s="202"/>
      <c r="D392" s="44"/>
      <c r="E392" s="32" t="e">
        <f t="shared" si="134"/>
        <v>#DIV/0!</v>
      </c>
      <c r="F392" s="32" t="e">
        <f>D392/D394</f>
        <v>#DIV/0!</v>
      </c>
      <c r="G392" s="44"/>
      <c r="H392" s="45" t="e">
        <f t="shared" si="138"/>
        <v>#DIV/0!</v>
      </c>
      <c r="I392" s="32" t="e">
        <f>G392/G394</f>
        <v>#DIV/0!</v>
      </c>
      <c r="J392" s="44">
        <f t="shared" si="135"/>
        <v>0</v>
      </c>
      <c r="K392" s="32">
        <v>1</v>
      </c>
      <c r="L392" s="32" t="e">
        <f>J392/J394</f>
        <v>#DIV/0!</v>
      </c>
      <c r="N392" s="201" t="s">
        <v>106</v>
      </c>
      <c r="O392" s="202"/>
      <c r="P392" s="31"/>
      <c r="Q392" s="32" t="e">
        <f t="shared" si="136"/>
        <v>#DIV/0!</v>
      </c>
      <c r="R392" s="32" t="e">
        <f>P392/P394</f>
        <v>#DIV/0!</v>
      </c>
      <c r="S392" s="31"/>
      <c r="T392" s="45" t="e">
        <f t="shared" si="139"/>
        <v>#DIV/0!</v>
      </c>
      <c r="U392" s="32" t="e">
        <f>S392/S394</f>
        <v>#DIV/0!</v>
      </c>
      <c r="V392" s="44">
        <f t="shared" si="137"/>
        <v>0</v>
      </c>
      <c r="W392" s="32">
        <v>1</v>
      </c>
      <c r="X392" s="32" t="e">
        <f>V392/V394</f>
        <v>#DIV/0!</v>
      </c>
    </row>
    <row r="393" spans="2:24">
      <c r="B393" s="201" t="s">
        <v>44</v>
      </c>
      <c r="C393" s="202"/>
      <c r="D393" s="44"/>
      <c r="E393" s="32" t="e">
        <f t="shared" si="134"/>
        <v>#DIV/0!</v>
      </c>
      <c r="F393" s="32" t="e">
        <f>D393/D394</f>
        <v>#DIV/0!</v>
      </c>
      <c r="G393" s="44"/>
      <c r="H393" s="45" t="e">
        <f t="shared" si="138"/>
        <v>#DIV/0!</v>
      </c>
      <c r="I393" s="32" t="e">
        <f>G393/G394</f>
        <v>#DIV/0!</v>
      </c>
      <c r="J393" s="44">
        <f t="shared" si="135"/>
        <v>0</v>
      </c>
      <c r="K393" s="32">
        <v>1</v>
      </c>
      <c r="L393" s="32" t="e">
        <f>J393/J394</f>
        <v>#DIV/0!</v>
      </c>
      <c r="N393" s="201" t="s">
        <v>107</v>
      </c>
      <c r="O393" s="202"/>
      <c r="P393" s="31"/>
      <c r="Q393" s="32" t="e">
        <f t="shared" si="136"/>
        <v>#DIV/0!</v>
      </c>
      <c r="R393" s="32" t="e">
        <f>P393/P394</f>
        <v>#DIV/0!</v>
      </c>
      <c r="S393" s="31"/>
      <c r="T393" s="45" t="e">
        <f t="shared" si="139"/>
        <v>#DIV/0!</v>
      </c>
      <c r="U393" s="32" t="e">
        <f>S393/S394</f>
        <v>#DIV/0!</v>
      </c>
      <c r="V393" s="44">
        <f t="shared" si="137"/>
        <v>0</v>
      </c>
      <c r="W393" s="32">
        <v>1</v>
      </c>
      <c r="X393" s="32" t="e">
        <f>V393/V394</f>
        <v>#DIV/0!</v>
      </c>
    </row>
    <row r="394" spans="2:24">
      <c r="B394" s="218" t="s">
        <v>3</v>
      </c>
      <c r="C394" s="219"/>
      <c r="D394" s="35">
        <f>SUM(D386:D393)</f>
        <v>0</v>
      </c>
      <c r="E394" s="40" t="e">
        <f>+D394/J394</f>
        <v>#DIV/0!</v>
      </c>
      <c r="F394" s="40">
        <v>1</v>
      </c>
      <c r="G394" s="35">
        <f>SUM(G386:G393)</f>
        <v>0</v>
      </c>
      <c r="H394" s="40" t="e">
        <f t="shared" si="138"/>
        <v>#DIV/0!</v>
      </c>
      <c r="I394" s="40">
        <v>1</v>
      </c>
      <c r="J394" s="35">
        <f>SUM(J386:J393)</f>
        <v>0</v>
      </c>
      <c r="K394" s="40">
        <v>1</v>
      </c>
      <c r="L394" s="40">
        <v>1</v>
      </c>
      <c r="N394" s="218" t="s">
        <v>3</v>
      </c>
      <c r="O394" s="219"/>
      <c r="P394" s="35">
        <f>SUM(P386:P393)</f>
        <v>0</v>
      </c>
      <c r="Q394" s="40" t="e">
        <f>+P394/V394</f>
        <v>#DIV/0!</v>
      </c>
      <c r="R394" s="40">
        <v>1</v>
      </c>
      <c r="S394" s="35">
        <f>SUM(S386:S393)</f>
        <v>0</v>
      </c>
      <c r="T394" s="40" t="e">
        <f t="shared" si="139"/>
        <v>#DIV/0!</v>
      </c>
      <c r="U394" s="40">
        <v>1</v>
      </c>
      <c r="V394" s="35">
        <f>SUM(V386:V393)</f>
        <v>0</v>
      </c>
      <c r="W394" s="40">
        <v>1</v>
      </c>
      <c r="X394" s="40">
        <v>1</v>
      </c>
    </row>
    <row r="395" spans="2:24">
      <c r="B395" s="10"/>
      <c r="C395" s="10"/>
      <c r="D395" s="10"/>
      <c r="E395" s="10"/>
      <c r="F395" s="10"/>
      <c r="G395" s="10"/>
      <c r="H395" s="10"/>
      <c r="I395" s="10"/>
      <c r="J395" s="10"/>
      <c r="K395" s="10"/>
      <c r="L395" s="10"/>
    </row>
    <row r="396" spans="2:24">
      <c r="B396" s="10"/>
      <c r="C396" s="10"/>
      <c r="D396" s="10"/>
      <c r="E396" s="10"/>
      <c r="F396" s="10"/>
      <c r="G396" s="10"/>
      <c r="H396" s="10"/>
      <c r="I396" s="10"/>
      <c r="J396" s="10"/>
      <c r="K396" s="10"/>
      <c r="L396" s="10"/>
    </row>
    <row r="397" spans="2:24">
      <c r="B397" s="9" t="s">
        <v>51</v>
      </c>
      <c r="C397" s="9"/>
      <c r="D397" s="9"/>
      <c r="E397" s="9"/>
      <c r="F397" s="9"/>
      <c r="G397" s="9"/>
      <c r="H397" s="9"/>
      <c r="I397" s="9"/>
      <c r="J397" s="9"/>
      <c r="K397" s="9"/>
      <c r="L397" s="9"/>
      <c r="N397" s="9" t="s">
        <v>115</v>
      </c>
      <c r="O397" s="9"/>
      <c r="P397" s="9"/>
      <c r="Q397" s="9"/>
      <c r="R397" s="9"/>
      <c r="S397" s="9"/>
      <c r="T397" s="9"/>
      <c r="U397" s="9"/>
      <c r="V397" s="9"/>
      <c r="W397" s="9"/>
      <c r="X397" s="9"/>
    </row>
    <row r="398" spans="2:24">
      <c r="B398" s="9"/>
      <c r="C398" s="9"/>
      <c r="D398" s="216" t="s">
        <v>31</v>
      </c>
      <c r="E398" s="216"/>
      <c r="F398" s="216"/>
      <c r="G398" s="216"/>
      <c r="H398" s="216"/>
      <c r="I398" s="216"/>
      <c r="J398" s="216"/>
      <c r="K398" s="216"/>
      <c r="L398" s="216"/>
      <c r="N398" s="9"/>
      <c r="O398" s="9"/>
      <c r="P398" s="216" t="s">
        <v>31</v>
      </c>
      <c r="Q398" s="216"/>
      <c r="R398" s="216"/>
      <c r="S398" s="216"/>
      <c r="T398" s="216"/>
      <c r="U398" s="216"/>
      <c r="V398" s="216"/>
      <c r="W398" s="216"/>
      <c r="X398" s="216"/>
    </row>
    <row r="399" spans="2:24">
      <c r="B399" s="217" t="s">
        <v>33</v>
      </c>
      <c r="C399" s="217"/>
      <c r="D399" s="213" t="s">
        <v>34</v>
      </c>
      <c r="E399" s="214"/>
      <c r="F399" s="215"/>
      <c r="G399" s="213" t="s">
        <v>35</v>
      </c>
      <c r="H399" s="214"/>
      <c r="I399" s="215"/>
      <c r="J399" s="213" t="s">
        <v>3</v>
      </c>
      <c r="K399" s="214"/>
      <c r="L399" s="215"/>
      <c r="N399" s="217" t="s">
        <v>33</v>
      </c>
      <c r="O399" s="217"/>
      <c r="P399" s="213" t="s">
        <v>34</v>
      </c>
      <c r="Q399" s="214"/>
      <c r="R399" s="215"/>
      <c r="S399" s="213" t="s">
        <v>35</v>
      </c>
      <c r="T399" s="214"/>
      <c r="U399" s="215"/>
      <c r="V399" s="213" t="s">
        <v>3</v>
      </c>
      <c r="W399" s="214"/>
      <c r="X399" s="215"/>
    </row>
    <row r="400" spans="2:24">
      <c r="B400" s="217"/>
      <c r="C400" s="217"/>
      <c r="D400" s="42" t="s">
        <v>36</v>
      </c>
      <c r="E400" s="42" t="s">
        <v>21</v>
      </c>
      <c r="F400" s="42" t="s">
        <v>22</v>
      </c>
      <c r="G400" s="42" t="s">
        <v>36</v>
      </c>
      <c r="H400" s="42" t="s">
        <v>21</v>
      </c>
      <c r="I400" s="42" t="s">
        <v>22</v>
      </c>
      <c r="J400" s="42" t="s">
        <v>36</v>
      </c>
      <c r="K400" s="42" t="s">
        <v>21</v>
      </c>
      <c r="L400" s="42" t="s">
        <v>22</v>
      </c>
      <c r="N400" s="217"/>
      <c r="O400" s="217"/>
      <c r="P400" s="42" t="s">
        <v>36</v>
      </c>
      <c r="Q400" s="42" t="s">
        <v>21</v>
      </c>
      <c r="R400" s="42" t="s">
        <v>22</v>
      </c>
      <c r="S400" s="42" t="s">
        <v>36</v>
      </c>
      <c r="T400" s="42" t="s">
        <v>21</v>
      </c>
      <c r="U400" s="42" t="s">
        <v>22</v>
      </c>
      <c r="V400" s="42" t="s">
        <v>36</v>
      </c>
      <c r="W400" s="42" t="s">
        <v>21</v>
      </c>
      <c r="X400" s="42" t="s">
        <v>22</v>
      </c>
    </row>
    <row r="401" spans="2:24">
      <c r="B401" s="201" t="s">
        <v>37</v>
      </c>
      <c r="C401" s="202"/>
      <c r="D401" s="44"/>
      <c r="E401" s="32" t="e">
        <f>+D401/J401</f>
        <v>#DIV/0!</v>
      </c>
      <c r="F401" s="32" t="e">
        <f>D401/D409</f>
        <v>#DIV/0!</v>
      </c>
      <c r="G401" s="44"/>
      <c r="H401" s="43" t="e">
        <f>+G401/J401</f>
        <v>#DIV/0!</v>
      </c>
      <c r="I401" s="32" t="e">
        <f>G401/G409</f>
        <v>#DIV/0!</v>
      </c>
      <c r="J401" s="44">
        <f>+D401+G401</f>
        <v>0</v>
      </c>
      <c r="K401" s="32">
        <v>1</v>
      </c>
      <c r="L401" s="32" t="e">
        <f>J401/J409</f>
        <v>#DIV/0!</v>
      </c>
      <c r="N401" s="201" t="s">
        <v>37</v>
      </c>
      <c r="O401" s="202"/>
      <c r="P401" s="31"/>
      <c r="Q401" s="32" t="e">
        <f>+P401/V401</f>
        <v>#DIV/0!</v>
      </c>
      <c r="R401" s="32" t="e">
        <f>P401/P409</f>
        <v>#DIV/0!</v>
      </c>
      <c r="S401" s="31"/>
      <c r="T401" s="43" t="e">
        <f>+S401/V401</f>
        <v>#DIV/0!</v>
      </c>
      <c r="U401" s="32" t="e">
        <f>S401/S409</f>
        <v>#DIV/0!</v>
      </c>
      <c r="V401" s="44">
        <f>+P401+S401</f>
        <v>0</v>
      </c>
      <c r="W401" s="32">
        <v>1</v>
      </c>
      <c r="X401" s="32" t="e">
        <f>V401/V409</f>
        <v>#DIV/0!</v>
      </c>
    </row>
    <row r="402" spans="2:24">
      <c r="B402" s="201" t="s">
        <v>38</v>
      </c>
      <c r="C402" s="202"/>
      <c r="D402" s="44"/>
      <c r="E402" s="32" t="e">
        <f t="shared" ref="E402:E408" si="140">+D402/J402</f>
        <v>#DIV/0!</v>
      </c>
      <c r="F402" s="32" t="e">
        <f>D402/D409</f>
        <v>#DIV/0!</v>
      </c>
      <c r="G402" s="44"/>
      <c r="H402" s="39" t="e">
        <f>+G402/J402</f>
        <v>#DIV/0!</v>
      </c>
      <c r="I402" s="32" t="e">
        <f>G402/G409</f>
        <v>#DIV/0!</v>
      </c>
      <c r="J402" s="44">
        <f t="shared" ref="J402:J408" si="141">+D402+G402</f>
        <v>0</v>
      </c>
      <c r="K402" s="32">
        <v>1</v>
      </c>
      <c r="L402" s="32" t="e">
        <f>J402/J409</f>
        <v>#DIV/0!</v>
      </c>
      <c r="N402" s="201" t="s">
        <v>101</v>
      </c>
      <c r="O402" s="202"/>
      <c r="P402" s="31"/>
      <c r="Q402" s="32" t="e">
        <f t="shared" ref="Q402:Q408" si="142">+P402/V402</f>
        <v>#DIV/0!</v>
      </c>
      <c r="R402" s="32" t="e">
        <f>P402/P409</f>
        <v>#DIV/0!</v>
      </c>
      <c r="S402" s="31"/>
      <c r="T402" s="39" t="e">
        <f>+S402/V402</f>
        <v>#DIV/0!</v>
      </c>
      <c r="U402" s="32" t="e">
        <f>S402/S409</f>
        <v>#DIV/0!</v>
      </c>
      <c r="V402" s="44">
        <f t="shared" ref="V402:V408" si="143">+P402+S402</f>
        <v>0</v>
      </c>
      <c r="W402" s="32">
        <v>1</v>
      </c>
      <c r="X402" s="32" t="e">
        <f>V402/V409</f>
        <v>#DIV/0!</v>
      </c>
    </row>
    <row r="403" spans="2:24">
      <c r="B403" s="201" t="s">
        <v>39</v>
      </c>
      <c r="C403" s="202"/>
      <c r="D403" s="44"/>
      <c r="E403" s="32" t="e">
        <f t="shared" si="140"/>
        <v>#DIV/0!</v>
      </c>
      <c r="F403" s="32" t="e">
        <f>D403/D409</f>
        <v>#DIV/0!</v>
      </c>
      <c r="G403" s="44"/>
      <c r="H403" s="39" t="e">
        <f>+G403/J403</f>
        <v>#DIV/0!</v>
      </c>
      <c r="I403" s="32" t="e">
        <f>G403/G409</f>
        <v>#DIV/0!</v>
      </c>
      <c r="J403" s="44">
        <f t="shared" si="141"/>
        <v>0</v>
      </c>
      <c r="K403" s="32">
        <v>1</v>
      </c>
      <c r="L403" s="32" t="e">
        <f>J403/J409</f>
        <v>#DIV/0!</v>
      </c>
      <c r="N403" s="201" t="s">
        <v>102</v>
      </c>
      <c r="O403" s="202"/>
      <c r="P403" s="31"/>
      <c r="Q403" s="32" t="e">
        <f t="shared" si="142"/>
        <v>#DIV/0!</v>
      </c>
      <c r="R403" s="32" t="e">
        <f>P403/P409</f>
        <v>#DIV/0!</v>
      </c>
      <c r="S403" s="31"/>
      <c r="T403" s="39" t="e">
        <f>+S403/V403</f>
        <v>#DIV/0!</v>
      </c>
      <c r="U403" s="32" t="e">
        <f>S403/S409</f>
        <v>#DIV/0!</v>
      </c>
      <c r="V403" s="44">
        <f t="shared" si="143"/>
        <v>0</v>
      </c>
      <c r="W403" s="32">
        <v>1</v>
      </c>
      <c r="X403" s="32" t="e">
        <f>V403/V409</f>
        <v>#DIV/0!</v>
      </c>
    </row>
    <row r="404" spans="2:24">
      <c r="B404" s="201" t="s">
        <v>40</v>
      </c>
      <c r="C404" s="202"/>
      <c r="D404" s="44"/>
      <c r="E404" s="32" t="e">
        <f t="shared" si="140"/>
        <v>#DIV/0!</v>
      </c>
      <c r="F404" s="32" t="e">
        <f>D404/D409</f>
        <v>#DIV/0!</v>
      </c>
      <c r="G404" s="44"/>
      <c r="H404" s="45" t="e">
        <f t="shared" ref="H404:H409" si="144">+G404/J404</f>
        <v>#DIV/0!</v>
      </c>
      <c r="I404" s="32" t="e">
        <f>G404/G409</f>
        <v>#DIV/0!</v>
      </c>
      <c r="J404" s="44">
        <f t="shared" si="141"/>
        <v>0</v>
      </c>
      <c r="K404" s="32">
        <v>1</v>
      </c>
      <c r="L404" s="32" t="e">
        <f>J404/J409</f>
        <v>#DIV/0!</v>
      </c>
      <c r="N404" s="201" t="s">
        <v>103</v>
      </c>
      <c r="O404" s="202"/>
      <c r="P404" s="31"/>
      <c r="Q404" s="32" t="e">
        <f t="shared" si="142"/>
        <v>#DIV/0!</v>
      </c>
      <c r="R404" s="32" t="e">
        <f>P404/P409</f>
        <v>#DIV/0!</v>
      </c>
      <c r="S404" s="31"/>
      <c r="T404" s="39" t="e">
        <f t="shared" ref="T404:T409" si="145">+S404/V404</f>
        <v>#DIV/0!</v>
      </c>
      <c r="U404" s="32" t="e">
        <f>S404/S409</f>
        <v>#DIV/0!</v>
      </c>
      <c r="V404" s="44">
        <f t="shared" si="143"/>
        <v>0</v>
      </c>
      <c r="W404" s="32">
        <v>1</v>
      </c>
      <c r="X404" s="32" t="e">
        <f>V404/V409</f>
        <v>#DIV/0!</v>
      </c>
    </row>
    <row r="405" spans="2:24">
      <c r="B405" s="201" t="s">
        <v>41</v>
      </c>
      <c r="C405" s="202"/>
      <c r="D405" s="44"/>
      <c r="E405" s="32" t="e">
        <f t="shared" si="140"/>
        <v>#DIV/0!</v>
      </c>
      <c r="F405" s="32" t="e">
        <f>D405/D409</f>
        <v>#DIV/0!</v>
      </c>
      <c r="G405" s="44"/>
      <c r="H405" s="45" t="e">
        <f t="shared" si="144"/>
        <v>#DIV/0!</v>
      </c>
      <c r="I405" s="32" t="e">
        <f>G405/G409</f>
        <v>#DIV/0!</v>
      </c>
      <c r="J405" s="44">
        <f t="shared" si="141"/>
        <v>0</v>
      </c>
      <c r="K405" s="32">
        <v>1</v>
      </c>
      <c r="L405" s="32" t="e">
        <f>J405/J409</f>
        <v>#DIV/0!</v>
      </c>
      <c r="N405" s="201" t="s">
        <v>104</v>
      </c>
      <c r="O405" s="202"/>
      <c r="P405" s="31"/>
      <c r="Q405" s="32" t="e">
        <f t="shared" si="142"/>
        <v>#DIV/0!</v>
      </c>
      <c r="R405" s="32" t="e">
        <f>P405/P409</f>
        <v>#DIV/0!</v>
      </c>
      <c r="S405" s="31"/>
      <c r="T405" s="39" t="e">
        <f t="shared" si="145"/>
        <v>#DIV/0!</v>
      </c>
      <c r="U405" s="32" t="e">
        <f>S405/S409</f>
        <v>#DIV/0!</v>
      </c>
      <c r="V405" s="44">
        <f t="shared" si="143"/>
        <v>0</v>
      </c>
      <c r="W405" s="32">
        <v>1</v>
      </c>
      <c r="X405" s="32" t="e">
        <f>V405/V409</f>
        <v>#DIV/0!</v>
      </c>
    </row>
    <row r="406" spans="2:24">
      <c r="B406" s="201" t="s">
        <v>42</v>
      </c>
      <c r="C406" s="202"/>
      <c r="D406" s="44"/>
      <c r="E406" s="32" t="e">
        <f t="shared" si="140"/>
        <v>#DIV/0!</v>
      </c>
      <c r="F406" s="32" t="e">
        <f>D406/D409</f>
        <v>#DIV/0!</v>
      </c>
      <c r="G406" s="44"/>
      <c r="H406" s="45" t="e">
        <f t="shared" si="144"/>
        <v>#DIV/0!</v>
      </c>
      <c r="I406" s="32" t="e">
        <f>G406/G409</f>
        <v>#DIV/0!</v>
      </c>
      <c r="J406" s="44">
        <f t="shared" si="141"/>
        <v>0</v>
      </c>
      <c r="K406" s="32">
        <v>1</v>
      </c>
      <c r="L406" s="32" t="e">
        <f>J406/J409</f>
        <v>#DIV/0!</v>
      </c>
      <c r="N406" s="201" t="s">
        <v>105</v>
      </c>
      <c r="O406" s="202"/>
      <c r="P406" s="31"/>
      <c r="Q406" s="32" t="e">
        <f t="shared" si="142"/>
        <v>#DIV/0!</v>
      </c>
      <c r="R406" s="32" t="e">
        <f>P406/P409</f>
        <v>#DIV/0!</v>
      </c>
      <c r="S406" s="31"/>
      <c r="T406" s="39" t="e">
        <f t="shared" si="145"/>
        <v>#DIV/0!</v>
      </c>
      <c r="U406" s="32" t="e">
        <f>S406/S409</f>
        <v>#DIV/0!</v>
      </c>
      <c r="V406" s="44">
        <f t="shared" si="143"/>
        <v>0</v>
      </c>
      <c r="W406" s="32">
        <v>1</v>
      </c>
      <c r="X406" s="32" t="e">
        <f>V406/V409</f>
        <v>#DIV/0!</v>
      </c>
    </row>
    <row r="407" spans="2:24">
      <c r="B407" s="201" t="s">
        <v>43</v>
      </c>
      <c r="C407" s="202"/>
      <c r="D407" s="44"/>
      <c r="E407" s="32" t="e">
        <f t="shared" si="140"/>
        <v>#DIV/0!</v>
      </c>
      <c r="F407" s="32" t="e">
        <f>D407/D409</f>
        <v>#DIV/0!</v>
      </c>
      <c r="G407" s="44"/>
      <c r="H407" s="45" t="e">
        <f t="shared" si="144"/>
        <v>#DIV/0!</v>
      </c>
      <c r="I407" s="32" t="e">
        <f>G407/G409</f>
        <v>#DIV/0!</v>
      </c>
      <c r="J407" s="44">
        <f t="shared" si="141"/>
        <v>0</v>
      </c>
      <c r="K407" s="32">
        <v>1</v>
      </c>
      <c r="L407" s="32" t="e">
        <f>J407/J409</f>
        <v>#DIV/0!</v>
      </c>
      <c r="N407" s="201" t="s">
        <v>106</v>
      </c>
      <c r="O407" s="202"/>
      <c r="P407" s="31"/>
      <c r="Q407" s="32" t="e">
        <f t="shared" si="142"/>
        <v>#DIV/0!</v>
      </c>
      <c r="R407" s="32" t="e">
        <f>P407/P409</f>
        <v>#DIV/0!</v>
      </c>
      <c r="S407" s="31"/>
      <c r="T407" s="45" t="e">
        <f t="shared" si="145"/>
        <v>#DIV/0!</v>
      </c>
      <c r="U407" s="32" t="e">
        <f>S407/S409</f>
        <v>#DIV/0!</v>
      </c>
      <c r="V407" s="44">
        <f t="shared" si="143"/>
        <v>0</v>
      </c>
      <c r="W407" s="32">
        <v>1</v>
      </c>
      <c r="X407" s="32" t="e">
        <f>V407/V409</f>
        <v>#DIV/0!</v>
      </c>
    </row>
    <row r="408" spans="2:24">
      <c r="B408" s="201" t="s">
        <v>44</v>
      </c>
      <c r="C408" s="202"/>
      <c r="D408" s="44"/>
      <c r="E408" s="32" t="e">
        <f t="shared" si="140"/>
        <v>#DIV/0!</v>
      </c>
      <c r="F408" s="32" t="e">
        <f>D408/D409</f>
        <v>#DIV/0!</v>
      </c>
      <c r="G408" s="44"/>
      <c r="H408" s="45" t="e">
        <f t="shared" si="144"/>
        <v>#DIV/0!</v>
      </c>
      <c r="I408" s="32" t="e">
        <f>G408/G409</f>
        <v>#DIV/0!</v>
      </c>
      <c r="J408" s="44">
        <f t="shared" si="141"/>
        <v>0</v>
      </c>
      <c r="K408" s="32">
        <v>1</v>
      </c>
      <c r="L408" s="32" t="e">
        <f>J408/J409</f>
        <v>#DIV/0!</v>
      </c>
      <c r="N408" s="201" t="s">
        <v>107</v>
      </c>
      <c r="O408" s="202"/>
      <c r="P408" s="31"/>
      <c r="Q408" s="32" t="e">
        <f t="shared" si="142"/>
        <v>#DIV/0!</v>
      </c>
      <c r="R408" s="32" t="e">
        <f>P408/P409</f>
        <v>#DIV/0!</v>
      </c>
      <c r="S408" s="31"/>
      <c r="T408" s="45" t="e">
        <f t="shared" si="145"/>
        <v>#DIV/0!</v>
      </c>
      <c r="U408" s="32" t="e">
        <f>S408/S409</f>
        <v>#DIV/0!</v>
      </c>
      <c r="V408" s="44">
        <f t="shared" si="143"/>
        <v>0</v>
      </c>
      <c r="W408" s="32">
        <v>1</v>
      </c>
      <c r="X408" s="32" t="e">
        <f>V408/V409</f>
        <v>#DIV/0!</v>
      </c>
    </row>
    <row r="409" spans="2:24">
      <c r="B409" s="218" t="s">
        <v>3</v>
      </c>
      <c r="C409" s="219"/>
      <c r="D409" s="35">
        <f>SUM(D401:D408)</f>
        <v>0</v>
      </c>
      <c r="E409" s="40" t="e">
        <f>+D409/J409</f>
        <v>#DIV/0!</v>
      </c>
      <c r="F409" s="40">
        <v>1</v>
      </c>
      <c r="G409" s="35">
        <f>SUM(G401:G408)</f>
        <v>0</v>
      </c>
      <c r="H409" s="40" t="e">
        <f t="shared" si="144"/>
        <v>#DIV/0!</v>
      </c>
      <c r="I409" s="40">
        <v>1</v>
      </c>
      <c r="J409" s="35">
        <f>SUM(J401:J408)</f>
        <v>0</v>
      </c>
      <c r="K409" s="40">
        <v>1</v>
      </c>
      <c r="L409" s="40">
        <v>1</v>
      </c>
      <c r="N409" s="218" t="s">
        <v>3</v>
      </c>
      <c r="O409" s="219"/>
      <c r="P409" s="35">
        <f>SUM(P401:P408)</f>
        <v>0</v>
      </c>
      <c r="Q409" s="40" t="e">
        <f>+P409/V409</f>
        <v>#DIV/0!</v>
      </c>
      <c r="R409" s="40">
        <v>1</v>
      </c>
      <c r="S409" s="35">
        <f>SUM(S401:S408)</f>
        <v>0</v>
      </c>
      <c r="T409" s="40" t="e">
        <f t="shared" si="145"/>
        <v>#DIV/0!</v>
      </c>
      <c r="U409" s="40">
        <v>1</v>
      </c>
      <c r="V409" s="35">
        <f>SUM(V401:V408)</f>
        <v>0</v>
      </c>
      <c r="W409" s="40">
        <v>1</v>
      </c>
      <c r="X409" s="40">
        <v>1</v>
      </c>
    </row>
    <row r="410" spans="2:24">
      <c r="B410" s="10"/>
      <c r="C410" s="10"/>
      <c r="D410" s="10"/>
      <c r="E410" s="10"/>
      <c r="F410" s="10"/>
      <c r="G410" s="10"/>
      <c r="H410" s="10"/>
      <c r="I410" s="10"/>
      <c r="J410" s="10"/>
      <c r="K410" s="10"/>
      <c r="L410" s="10"/>
    </row>
    <row r="411" spans="2:24">
      <c r="B411" s="10"/>
      <c r="C411" s="10"/>
      <c r="D411" s="10"/>
      <c r="E411" s="10"/>
      <c r="F411" s="10"/>
      <c r="G411" s="10"/>
      <c r="H411" s="10"/>
      <c r="I411" s="10"/>
      <c r="J411" s="10"/>
      <c r="K411" s="10"/>
      <c r="L411" s="10"/>
    </row>
    <row r="412" spans="2:24">
      <c r="B412" s="9" t="s">
        <v>52</v>
      </c>
      <c r="C412" s="9"/>
      <c r="D412" s="9"/>
      <c r="E412" s="9"/>
      <c r="F412" s="9"/>
      <c r="G412" s="9"/>
      <c r="H412" s="9"/>
      <c r="I412" s="9"/>
      <c r="J412" s="9"/>
      <c r="K412" s="9"/>
      <c r="L412" s="9"/>
      <c r="N412" s="9" t="s">
        <v>116</v>
      </c>
      <c r="O412" s="9"/>
      <c r="P412" s="9"/>
      <c r="Q412" s="9"/>
      <c r="R412" s="9"/>
      <c r="S412" s="9"/>
      <c r="T412" s="9"/>
      <c r="U412" s="9"/>
      <c r="V412" s="9"/>
      <c r="W412" s="9"/>
      <c r="X412" s="9"/>
    </row>
    <row r="413" spans="2:24">
      <c r="B413" s="9"/>
      <c r="C413" s="9"/>
      <c r="D413" s="216" t="s">
        <v>31</v>
      </c>
      <c r="E413" s="216"/>
      <c r="F413" s="216"/>
      <c r="G413" s="216"/>
      <c r="H413" s="216"/>
      <c r="I413" s="216"/>
      <c r="J413" s="216"/>
      <c r="K413" s="216"/>
      <c r="L413" s="216"/>
      <c r="N413" s="9"/>
      <c r="O413" s="9"/>
      <c r="P413" s="216" t="s">
        <v>31</v>
      </c>
      <c r="Q413" s="216"/>
      <c r="R413" s="216"/>
      <c r="S413" s="216"/>
      <c r="T413" s="216"/>
      <c r="U413" s="216"/>
      <c r="V413" s="216"/>
      <c r="W413" s="216"/>
      <c r="X413" s="216"/>
    </row>
    <row r="414" spans="2:24">
      <c r="B414" s="217" t="s">
        <v>33</v>
      </c>
      <c r="C414" s="217"/>
      <c r="D414" s="213" t="s">
        <v>34</v>
      </c>
      <c r="E414" s="214"/>
      <c r="F414" s="215"/>
      <c r="G414" s="213" t="s">
        <v>35</v>
      </c>
      <c r="H414" s="214"/>
      <c r="I414" s="215"/>
      <c r="J414" s="213" t="s">
        <v>3</v>
      </c>
      <c r="K414" s="214"/>
      <c r="L414" s="215"/>
      <c r="N414" s="217" t="s">
        <v>33</v>
      </c>
      <c r="O414" s="217"/>
      <c r="P414" s="213" t="s">
        <v>34</v>
      </c>
      <c r="Q414" s="214"/>
      <c r="R414" s="215"/>
      <c r="S414" s="213" t="s">
        <v>35</v>
      </c>
      <c r="T414" s="214"/>
      <c r="U414" s="215"/>
      <c r="V414" s="213" t="s">
        <v>3</v>
      </c>
      <c r="W414" s="214"/>
      <c r="X414" s="215"/>
    </row>
    <row r="415" spans="2:24">
      <c r="B415" s="217"/>
      <c r="C415" s="217"/>
      <c r="D415" s="42" t="s">
        <v>36</v>
      </c>
      <c r="E415" s="42" t="s">
        <v>21</v>
      </c>
      <c r="F415" s="42" t="s">
        <v>22</v>
      </c>
      <c r="G415" s="42" t="s">
        <v>36</v>
      </c>
      <c r="H415" s="42" t="s">
        <v>21</v>
      </c>
      <c r="I415" s="42" t="s">
        <v>22</v>
      </c>
      <c r="J415" s="42" t="s">
        <v>36</v>
      </c>
      <c r="K415" s="42" t="s">
        <v>21</v>
      </c>
      <c r="L415" s="42" t="s">
        <v>22</v>
      </c>
      <c r="N415" s="217"/>
      <c r="O415" s="217"/>
      <c r="P415" s="42" t="s">
        <v>36</v>
      </c>
      <c r="Q415" s="42" t="s">
        <v>21</v>
      </c>
      <c r="R415" s="42" t="s">
        <v>22</v>
      </c>
      <c r="S415" s="42" t="s">
        <v>36</v>
      </c>
      <c r="T415" s="42" t="s">
        <v>21</v>
      </c>
      <c r="U415" s="42" t="s">
        <v>22</v>
      </c>
      <c r="V415" s="42" t="s">
        <v>36</v>
      </c>
      <c r="W415" s="42" t="s">
        <v>21</v>
      </c>
      <c r="X415" s="42" t="s">
        <v>22</v>
      </c>
    </row>
    <row r="416" spans="2:24">
      <c r="B416" s="201" t="s">
        <v>37</v>
      </c>
      <c r="C416" s="202"/>
      <c r="D416" s="44"/>
      <c r="E416" s="32" t="e">
        <f>+D416/J416</f>
        <v>#DIV/0!</v>
      </c>
      <c r="F416" s="32" t="e">
        <f>D416/D424</f>
        <v>#DIV/0!</v>
      </c>
      <c r="G416" s="44"/>
      <c r="H416" s="43" t="e">
        <f>+G416/J416</f>
        <v>#DIV/0!</v>
      </c>
      <c r="I416" s="32" t="e">
        <f>G416/G424</f>
        <v>#DIV/0!</v>
      </c>
      <c r="J416" s="44">
        <f>+D416+G416</f>
        <v>0</v>
      </c>
      <c r="K416" s="32">
        <v>1</v>
      </c>
      <c r="L416" s="32" t="e">
        <f>J416/J424</f>
        <v>#DIV/0!</v>
      </c>
      <c r="N416" s="201" t="s">
        <v>37</v>
      </c>
      <c r="O416" s="202"/>
      <c r="P416" s="31"/>
      <c r="Q416" s="32" t="e">
        <f>+P416/V416</f>
        <v>#DIV/0!</v>
      </c>
      <c r="R416" s="32" t="e">
        <f>P416/P424</f>
        <v>#DIV/0!</v>
      </c>
      <c r="S416" s="31"/>
      <c r="T416" s="43" t="e">
        <f>+S416/V416</f>
        <v>#DIV/0!</v>
      </c>
      <c r="U416" s="32" t="e">
        <f>S416/S424</f>
        <v>#DIV/0!</v>
      </c>
      <c r="V416" s="44">
        <f>+P416+S416</f>
        <v>0</v>
      </c>
      <c r="W416" s="32">
        <v>1</v>
      </c>
      <c r="X416" s="32" t="e">
        <f>V416/V424</f>
        <v>#DIV/0!</v>
      </c>
    </row>
    <row r="417" spans="2:24">
      <c r="B417" s="201" t="s">
        <v>38</v>
      </c>
      <c r="C417" s="202"/>
      <c r="D417" s="44"/>
      <c r="E417" s="32" t="e">
        <f t="shared" ref="E417:E423" si="146">+D417/J417</f>
        <v>#DIV/0!</v>
      </c>
      <c r="F417" s="32" t="e">
        <f>D417/D424</f>
        <v>#DIV/0!</v>
      </c>
      <c r="G417" s="44"/>
      <c r="H417" s="39" t="e">
        <f>+G417/J417</f>
        <v>#DIV/0!</v>
      </c>
      <c r="I417" s="32" t="e">
        <f>G417/G424</f>
        <v>#DIV/0!</v>
      </c>
      <c r="J417" s="44">
        <f t="shared" ref="J417:J423" si="147">+D417+G417</f>
        <v>0</v>
      </c>
      <c r="K417" s="32">
        <v>1</v>
      </c>
      <c r="L417" s="32" t="e">
        <f>J417/J424</f>
        <v>#DIV/0!</v>
      </c>
      <c r="N417" s="201" t="s">
        <v>101</v>
      </c>
      <c r="O417" s="202"/>
      <c r="P417" s="31"/>
      <c r="Q417" s="32" t="e">
        <f t="shared" ref="Q417:Q423" si="148">+P417/V417</f>
        <v>#DIV/0!</v>
      </c>
      <c r="R417" s="32" t="e">
        <f>P417/P424</f>
        <v>#DIV/0!</v>
      </c>
      <c r="S417" s="31"/>
      <c r="T417" s="39" t="e">
        <f>+S417/V417</f>
        <v>#DIV/0!</v>
      </c>
      <c r="U417" s="32" t="e">
        <f>S417/S424</f>
        <v>#DIV/0!</v>
      </c>
      <c r="V417" s="44">
        <f t="shared" ref="V417:V423" si="149">+P417+S417</f>
        <v>0</v>
      </c>
      <c r="W417" s="32">
        <v>1</v>
      </c>
      <c r="X417" s="32" t="e">
        <f>V417/V424</f>
        <v>#DIV/0!</v>
      </c>
    </row>
    <row r="418" spans="2:24">
      <c r="B418" s="201" t="s">
        <v>39</v>
      </c>
      <c r="C418" s="202"/>
      <c r="D418" s="44"/>
      <c r="E418" s="32" t="e">
        <f t="shared" si="146"/>
        <v>#DIV/0!</v>
      </c>
      <c r="F418" s="32" t="e">
        <f>D418/D424</f>
        <v>#DIV/0!</v>
      </c>
      <c r="G418" s="44"/>
      <c r="H418" s="39" t="e">
        <f>+G418/J418</f>
        <v>#DIV/0!</v>
      </c>
      <c r="I418" s="32" t="e">
        <f>G418/G424</f>
        <v>#DIV/0!</v>
      </c>
      <c r="J418" s="44">
        <f t="shared" si="147"/>
        <v>0</v>
      </c>
      <c r="K418" s="32">
        <v>1</v>
      </c>
      <c r="L418" s="32" t="e">
        <f>J418/J424</f>
        <v>#DIV/0!</v>
      </c>
      <c r="N418" s="201" t="s">
        <v>102</v>
      </c>
      <c r="O418" s="202"/>
      <c r="P418" s="31"/>
      <c r="Q418" s="32" t="e">
        <f t="shared" si="148"/>
        <v>#DIV/0!</v>
      </c>
      <c r="R418" s="32" t="e">
        <f>P418/P424</f>
        <v>#DIV/0!</v>
      </c>
      <c r="S418" s="31"/>
      <c r="T418" s="39" t="e">
        <f>+S418/V418</f>
        <v>#DIV/0!</v>
      </c>
      <c r="U418" s="32" t="e">
        <f>S418/S424</f>
        <v>#DIV/0!</v>
      </c>
      <c r="V418" s="44">
        <f t="shared" si="149"/>
        <v>0</v>
      </c>
      <c r="W418" s="32">
        <v>1</v>
      </c>
      <c r="X418" s="32" t="e">
        <f>V418/V424</f>
        <v>#DIV/0!</v>
      </c>
    </row>
    <row r="419" spans="2:24">
      <c r="B419" s="201" t="s">
        <v>40</v>
      </c>
      <c r="C419" s="202"/>
      <c r="D419" s="44"/>
      <c r="E419" s="32" t="e">
        <f t="shared" si="146"/>
        <v>#DIV/0!</v>
      </c>
      <c r="F419" s="32" t="e">
        <f>D419/D424</f>
        <v>#DIV/0!</v>
      </c>
      <c r="G419" s="44"/>
      <c r="H419" s="45" t="e">
        <f t="shared" ref="H419:H424" si="150">+G419/J419</f>
        <v>#DIV/0!</v>
      </c>
      <c r="I419" s="32" t="e">
        <f>G419/G424</f>
        <v>#DIV/0!</v>
      </c>
      <c r="J419" s="44">
        <f t="shared" si="147"/>
        <v>0</v>
      </c>
      <c r="K419" s="32">
        <v>1</v>
      </c>
      <c r="L419" s="32" t="e">
        <f>J419/J424</f>
        <v>#DIV/0!</v>
      </c>
      <c r="N419" s="201" t="s">
        <v>103</v>
      </c>
      <c r="O419" s="202"/>
      <c r="P419" s="31"/>
      <c r="Q419" s="32" t="e">
        <f t="shared" si="148"/>
        <v>#DIV/0!</v>
      </c>
      <c r="R419" s="32" t="e">
        <f>P419/P424</f>
        <v>#DIV/0!</v>
      </c>
      <c r="S419" s="31"/>
      <c r="T419" s="39" t="e">
        <f t="shared" ref="T419:T424" si="151">+S419/V419</f>
        <v>#DIV/0!</v>
      </c>
      <c r="U419" s="32" t="e">
        <f>S419/S424</f>
        <v>#DIV/0!</v>
      </c>
      <c r="V419" s="44">
        <f t="shared" si="149"/>
        <v>0</v>
      </c>
      <c r="W419" s="32">
        <v>1</v>
      </c>
      <c r="X419" s="32" t="e">
        <f>V419/V424</f>
        <v>#DIV/0!</v>
      </c>
    </row>
    <row r="420" spans="2:24">
      <c r="B420" s="201" t="s">
        <v>41</v>
      </c>
      <c r="C420" s="202"/>
      <c r="D420" s="44"/>
      <c r="E420" s="32" t="e">
        <f t="shared" si="146"/>
        <v>#DIV/0!</v>
      </c>
      <c r="F420" s="32" t="e">
        <f>D420/D424</f>
        <v>#DIV/0!</v>
      </c>
      <c r="G420" s="44"/>
      <c r="H420" s="45" t="e">
        <f t="shared" si="150"/>
        <v>#DIV/0!</v>
      </c>
      <c r="I420" s="32" t="e">
        <f>G420/G424</f>
        <v>#DIV/0!</v>
      </c>
      <c r="J420" s="44">
        <f t="shared" si="147"/>
        <v>0</v>
      </c>
      <c r="K420" s="32">
        <v>1</v>
      </c>
      <c r="L420" s="32" t="e">
        <f>J420/J424</f>
        <v>#DIV/0!</v>
      </c>
      <c r="N420" s="201" t="s">
        <v>104</v>
      </c>
      <c r="O420" s="202"/>
      <c r="P420" s="31"/>
      <c r="Q420" s="32" t="e">
        <f t="shared" si="148"/>
        <v>#DIV/0!</v>
      </c>
      <c r="R420" s="32" t="e">
        <f>P420/P424</f>
        <v>#DIV/0!</v>
      </c>
      <c r="S420" s="31"/>
      <c r="T420" s="39" t="e">
        <f t="shared" si="151"/>
        <v>#DIV/0!</v>
      </c>
      <c r="U420" s="32" t="e">
        <f>S420/S424</f>
        <v>#DIV/0!</v>
      </c>
      <c r="V420" s="44">
        <f t="shared" si="149"/>
        <v>0</v>
      </c>
      <c r="W420" s="32">
        <v>1</v>
      </c>
      <c r="X420" s="32" t="e">
        <f>V420/V424</f>
        <v>#DIV/0!</v>
      </c>
    </row>
    <row r="421" spans="2:24">
      <c r="B421" s="201" t="s">
        <v>42</v>
      </c>
      <c r="C421" s="202"/>
      <c r="D421" s="44"/>
      <c r="E421" s="32" t="e">
        <f t="shared" si="146"/>
        <v>#DIV/0!</v>
      </c>
      <c r="F421" s="32" t="e">
        <f>D421/D424</f>
        <v>#DIV/0!</v>
      </c>
      <c r="G421" s="44"/>
      <c r="H421" s="45" t="e">
        <f t="shared" si="150"/>
        <v>#DIV/0!</v>
      </c>
      <c r="I421" s="32" t="e">
        <f>G421/G424</f>
        <v>#DIV/0!</v>
      </c>
      <c r="J421" s="44">
        <f t="shared" si="147"/>
        <v>0</v>
      </c>
      <c r="K421" s="32">
        <v>1</v>
      </c>
      <c r="L421" s="32" t="e">
        <f>J421/J424</f>
        <v>#DIV/0!</v>
      </c>
      <c r="N421" s="201" t="s">
        <v>105</v>
      </c>
      <c r="O421" s="202"/>
      <c r="P421" s="31"/>
      <c r="Q421" s="32" t="e">
        <f t="shared" si="148"/>
        <v>#DIV/0!</v>
      </c>
      <c r="R421" s="32" t="e">
        <f>P421/P424</f>
        <v>#DIV/0!</v>
      </c>
      <c r="S421" s="31"/>
      <c r="T421" s="45" t="e">
        <f t="shared" si="151"/>
        <v>#DIV/0!</v>
      </c>
      <c r="U421" s="32" t="e">
        <f>S421/S424</f>
        <v>#DIV/0!</v>
      </c>
      <c r="V421" s="44">
        <f t="shared" si="149"/>
        <v>0</v>
      </c>
      <c r="W421" s="32">
        <v>1</v>
      </c>
      <c r="X421" s="32" t="e">
        <f>V421/V424</f>
        <v>#DIV/0!</v>
      </c>
    </row>
    <row r="422" spans="2:24">
      <c r="B422" s="201" t="s">
        <v>43</v>
      </c>
      <c r="C422" s="202"/>
      <c r="D422" s="44"/>
      <c r="E422" s="32" t="e">
        <f t="shared" si="146"/>
        <v>#DIV/0!</v>
      </c>
      <c r="F422" s="32" t="e">
        <f>D422/D424</f>
        <v>#DIV/0!</v>
      </c>
      <c r="G422" s="44"/>
      <c r="H422" s="45" t="e">
        <f t="shared" si="150"/>
        <v>#DIV/0!</v>
      </c>
      <c r="I422" s="32" t="e">
        <f>G422/G424</f>
        <v>#DIV/0!</v>
      </c>
      <c r="J422" s="44">
        <f t="shared" si="147"/>
        <v>0</v>
      </c>
      <c r="K422" s="32">
        <v>1</v>
      </c>
      <c r="L422" s="32" t="e">
        <f>J422/J424</f>
        <v>#DIV/0!</v>
      </c>
      <c r="N422" s="201" t="s">
        <v>106</v>
      </c>
      <c r="O422" s="202"/>
      <c r="P422" s="31"/>
      <c r="Q422" s="32" t="e">
        <f t="shared" si="148"/>
        <v>#DIV/0!</v>
      </c>
      <c r="R422" s="32" t="e">
        <f>P422/P424</f>
        <v>#DIV/0!</v>
      </c>
      <c r="S422" s="31"/>
      <c r="T422" s="45" t="e">
        <f t="shared" si="151"/>
        <v>#DIV/0!</v>
      </c>
      <c r="U422" s="32" t="e">
        <f>S422/S424</f>
        <v>#DIV/0!</v>
      </c>
      <c r="V422" s="44">
        <f t="shared" si="149"/>
        <v>0</v>
      </c>
      <c r="W422" s="32">
        <v>1</v>
      </c>
      <c r="X422" s="32" t="e">
        <f>V422/V424</f>
        <v>#DIV/0!</v>
      </c>
    </row>
    <row r="423" spans="2:24">
      <c r="B423" s="201" t="s">
        <v>44</v>
      </c>
      <c r="C423" s="202"/>
      <c r="D423" s="44"/>
      <c r="E423" s="32" t="e">
        <f t="shared" si="146"/>
        <v>#DIV/0!</v>
      </c>
      <c r="F423" s="32" t="e">
        <f>D423/D424</f>
        <v>#DIV/0!</v>
      </c>
      <c r="G423" s="44"/>
      <c r="H423" s="45" t="e">
        <f t="shared" si="150"/>
        <v>#DIV/0!</v>
      </c>
      <c r="I423" s="32" t="e">
        <f>G423/G424</f>
        <v>#DIV/0!</v>
      </c>
      <c r="J423" s="44">
        <f t="shared" si="147"/>
        <v>0</v>
      </c>
      <c r="K423" s="32">
        <v>1</v>
      </c>
      <c r="L423" s="32" t="e">
        <f>J423/J424</f>
        <v>#DIV/0!</v>
      </c>
      <c r="N423" s="201" t="s">
        <v>107</v>
      </c>
      <c r="O423" s="202"/>
      <c r="P423" s="31"/>
      <c r="Q423" s="32" t="e">
        <f t="shared" si="148"/>
        <v>#DIV/0!</v>
      </c>
      <c r="R423" s="32" t="e">
        <f>P423/P424</f>
        <v>#DIV/0!</v>
      </c>
      <c r="S423" s="31"/>
      <c r="T423" s="45" t="e">
        <f t="shared" si="151"/>
        <v>#DIV/0!</v>
      </c>
      <c r="U423" s="32" t="e">
        <f>S423/S424</f>
        <v>#DIV/0!</v>
      </c>
      <c r="V423" s="44">
        <f t="shared" si="149"/>
        <v>0</v>
      </c>
      <c r="W423" s="32">
        <v>1</v>
      </c>
      <c r="X423" s="32" t="e">
        <f>V423/V424</f>
        <v>#DIV/0!</v>
      </c>
    </row>
    <row r="424" spans="2:24">
      <c r="B424" s="218" t="s">
        <v>3</v>
      </c>
      <c r="C424" s="219"/>
      <c r="D424" s="35">
        <f>SUM(D416:D423)</f>
        <v>0</v>
      </c>
      <c r="E424" s="40" t="e">
        <f>+D424/J424</f>
        <v>#DIV/0!</v>
      </c>
      <c r="F424" s="40">
        <v>1</v>
      </c>
      <c r="G424" s="35">
        <f>SUM(G416:G423)</f>
        <v>0</v>
      </c>
      <c r="H424" s="40" t="e">
        <f t="shared" si="150"/>
        <v>#DIV/0!</v>
      </c>
      <c r="I424" s="40">
        <v>1</v>
      </c>
      <c r="J424" s="35">
        <f>SUM(J416:J423)</f>
        <v>0</v>
      </c>
      <c r="K424" s="40">
        <v>1</v>
      </c>
      <c r="L424" s="40">
        <v>1</v>
      </c>
      <c r="N424" s="218" t="s">
        <v>3</v>
      </c>
      <c r="O424" s="219"/>
      <c r="P424" s="35">
        <f>SUM(P416:P423)</f>
        <v>0</v>
      </c>
      <c r="Q424" s="40" t="e">
        <f>+P424/V424</f>
        <v>#DIV/0!</v>
      </c>
      <c r="R424" s="40">
        <v>1</v>
      </c>
      <c r="S424" s="35">
        <f>SUM(S416:S423)</f>
        <v>0</v>
      </c>
      <c r="T424" s="40" t="e">
        <f t="shared" si="151"/>
        <v>#DIV/0!</v>
      </c>
      <c r="U424" s="40">
        <v>1</v>
      </c>
      <c r="V424" s="35">
        <f>SUM(V416:V423)</f>
        <v>0</v>
      </c>
      <c r="W424" s="40">
        <v>1</v>
      </c>
      <c r="X424" s="40">
        <v>1</v>
      </c>
    </row>
    <row r="425" spans="2:24">
      <c r="B425" s="10"/>
      <c r="C425" s="10"/>
      <c r="D425" s="10"/>
      <c r="E425" s="10"/>
      <c r="F425" s="10"/>
      <c r="G425" s="10"/>
      <c r="H425" s="10"/>
      <c r="I425" s="10"/>
      <c r="J425" s="10"/>
      <c r="K425" s="10"/>
      <c r="L425" s="10"/>
    </row>
    <row r="426" spans="2:24">
      <c r="B426" s="10"/>
      <c r="C426" s="10"/>
      <c r="D426" s="10"/>
      <c r="E426" s="10"/>
      <c r="F426" s="10"/>
      <c r="G426" s="10"/>
      <c r="H426" s="10"/>
      <c r="I426" s="10"/>
      <c r="J426" s="10"/>
      <c r="K426" s="10"/>
      <c r="L426" s="10"/>
    </row>
    <row r="427" spans="2:24">
      <c r="B427" s="9" t="s">
        <v>53</v>
      </c>
      <c r="C427" s="9"/>
      <c r="D427" s="9"/>
      <c r="E427" s="9"/>
      <c r="F427" s="9"/>
      <c r="G427" s="9"/>
      <c r="H427" s="9"/>
      <c r="I427" s="9"/>
      <c r="J427" s="9"/>
      <c r="K427" s="9"/>
      <c r="L427" s="9"/>
      <c r="N427" s="9" t="s">
        <v>117</v>
      </c>
      <c r="O427" s="9"/>
      <c r="P427" s="9"/>
      <c r="Q427" s="9"/>
      <c r="R427" s="9"/>
      <c r="S427" s="9"/>
      <c r="T427" s="9"/>
      <c r="U427" s="9"/>
      <c r="V427" s="9"/>
      <c r="W427" s="9"/>
      <c r="X427" s="9"/>
    </row>
    <row r="428" spans="2:24">
      <c r="B428" s="9"/>
      <c r="C428" s="9"/>
      <c r="D428" s="216" t="s">
        <v>31</v>
      </c>
      <c r="E428" s="216"/>
      <c r="F428" s="216"/>
      <c r="G428" s="216"/>
      <c r="H428" s="216"/>
      <c r="I428" s="216"/>
      <c r="J428" s="216"/>
      <c r="K428" s="216"/>
      <c r="L428" s="216"/>
      <c r="N428" s="9"/>
      <c r="O428" s="9"/>
      <c r="P428" s="216" t="s">
        <v>31</v>
      </c>
      <c r="Q428" s="216"/>
      <c r="R428" s="216"/>
      <c r="S428" s="216"/>
      <c r="T428" s="216"/>
      <c r="U428" s="216"/>
      <c r="V428" s="216"/>
      <c r="W428" s="216"/>
      <c r="X428" s="216"/>
    </row>
    <row r="429" spans="2:24">
      <c r="B429" s="217" t="s">
        <v>33</v>
      </c>
      <c r="C429" s="217"/>
      <c r="D429" s="213" t="s">
        <v>34</v>
      </c>
      <c r="E429" s="214"/>
      <c r="F429" s="215"/>
      <c r="G429" s="213" t="s">
        <v>35</v>
      </c>
      <c r="H429" s="214"/>
      <c r="I429" s="215"/>
      <c r="J429" s="213" t="s">
        <v>3</v>
      </c>
      <c r="K429" s="214"/>
      <c r="L429" s="215"/>
      <c r="N429" s="217" t="s">
        <v>33</v>
      </c>
      <c r="O429" s="217"/>
      <c r="P429" s="213" t="s">
        <v>34</v>
      </c>
      <c r="Q429" s="214"/>
      <c r="R429" s="215"/>
      <c r="S429" s="213" t="s">
        <v>35</v>
      </c>
      <c r="T429" s="214"/>
      <c r="U429" s="215"/>
      <c r="V429" s="213" t="s">
        <v>3</v>
      </c>
      <c r="W429" s="214"/>
      <c r="X429" s="215"/>
    </row>
    <row r="430" spans="2:24">
      <c r="B430" s="217"/>
      <c r="C430" s="217"/>
      <c r="D430" s="42" t="s">
        <v>36</v>
      </c>
      <c r="E430" s="42" t="s">
        <v>21</v>
      </c>
      <c r="F430" s="42" t="s">
        <v>22</v>
      </c>
      <c r="G430" s="42" t="s">
        <v>36</v>
      </c>
      <c r="H430" s="42" t="s">
        <v>21</v>
      </c>
      <c r="I430" s="42" t="s">
        <v>22</v>
      </c>
      <c r="J430" s="42" t="s">
        <v>36</v>
      </c>
      <c r="K430" s="42" t="s">
        <v>21</v>
      </c>
      <c r="L430" s="42" t="s">
        <v>22</v>
      </c>
      <c r="N430" s="217"/>
      <c r="O430" s="217"/>
      <c r="P430" s="42" t="s">
        <v>36</v>
      </c>
      <c r="Q430" s="42" t="s">
        <v>21</v>
      </c>
      <c r="R430" s="42" t="s">
        <v>22</v>
      </c>
      <c r="S430" s="42" t="s">
        <v>36</v>
      </c>
      <c r="T430" s="42" t="s">
        <v>21</v>
      </c>
      <c r="U430" s="42" t="s">
        <v>22</v>
      </c>
      <c r="V430" s="42" t="s">
        <v>36</v>
      </c>
      <c r="W430" s="42" t="s">
        <v>21</v>
      </c>
      <c r="X430" s="42" t="s">
        <v>22</v>
      </c>
    </row>
    <row r="431" spans="2:24">
      <c r="B431" s="201" t="s">
        <v>37</v>
      </c>
      <c r="C431" s="202"/>
      <c r="D431" s="44"/>
      <c r="E431" s="32" t="e">
        <f>+D431/J431</f>
        <v>#DIV/0!</v>
      </c>
      <c r="F431" s="32" t="e">
        <f>D431/D439</f>
        <v>#DIV/0!</v>
      </c>
      <c r="G431" s="44"/>
      <c r="H431" s="43" t="e">
        <f>+G431/J431</f>
        <v>#DIV/0!</v>
      </c>
      <c r="I431" s="32" t="e">
        <f>G431/G439</f>
        <v>#DIV/0!</v>
      </c>
      <c r="J431" s="44">
        <f>+D431+G431</f>
        <v>0</v>
      </c>
      <c r="K431" s="32">
        <v>1</v>
      </c>
      <c r="L431" s="32" t="e">
        <f>J431/J439</f>
        <v>#DIV/0!</v>
      </c>
      <c r="N431" s="201" t="s">
        <v>37</v>
      </c>
      <c r="O431" s="202"/>
      <c r="P431" s="31"/>
      <c r="Q431" s="32" t="e">
        <f>+P431/V431</f>
        <v>#DIV/0!</v>
      </c>
      <c r="R431" s="32" t="e">
        <f>P431/P439</f>
        <v>#DIV/0!</v>
      </c>
      <c r="S431" s="31"/>
      <c r="T431" s="43" t="e">
        <f>+S431/V431</f>
        <v>#DIV/0!</v>
      </c>
      <c r="U431" s="32" t="e">
        <f>S431/S439</f>
        <v>#DIV/0!</v>
      </c>
      <c r="V431" s="44">
        <f>+P431+S431</f>
        <v>0</v>
      </c>
      <c r="W431" s="32">
        <v>1</v>
      </c>
      <c r="X431" s="32" t="e">
        <f>V431/V439</f>
        <v>#DIV/0!</v>
      </c>
    </row>
    <row r="432" spans="2:24">
      <c r="B432" s="201" t="s">
        <v>38</v>
      </c>
      <c r="C432" s="202"/>
      <c r="D432" s="44"/>
      <c r="E432" s="32" t="e">
        <f t="shared" ref="E432:E438" si="152">+D432/J432</f>
        <v>#DIV/0!</v>
      </c>
      <c r="F432" s="32" t="e">
        <f>D432/D439</f>
        <v>#DIV/0!</v>
      </c>
      <c r="G432" s="44"/>
      <c r="H432" s="39" t="e">
        <f>+G432/J432</f>
        <v>#DIV/0!</v>
      </c>
      <c r="I432" s="32" t="e">
        <f>G432/G439</f>
        <v>#DIV/0!</v>
      </c>
      <c r="J432" s="44">
        <f t="shared" ref="J432:J438" si="153">+D432+G432</f>
        <v>0</v>
      </c>
      <c r="K432" s="32">
        <v>1</v>
      </c>
      <c r="L432" s="32" t="e">
        <f>J432/J439</f>
        <v>#DIV/0!</v>
      </c>
      <c r="N432" s="201" t="s">
        <v>101</v>
      </c>
      <c r="O432" s="202"/>
      <c r="P432" s="31"/>
      <c r="Q432" s="32" t="e">
        <f t="shared" ref="Q432:Q438" si="154">+P432/V432</f>
        <v>#DIV/0!</v>
      </c>
      <c r="R432" s="32" t="e">
        <f>P432/P439</f>
        <v>#DIV/0!</v>
      </c>
      <c r="S432" s="31"/>
      <c r="T432" s="39" t="e">
        <f>+S432/V432</f>
        <v>#DIV/0!</v>
      </c>
      <c r="U432" s="32" t="e">
        <f>S432/S439</f>
        <v>#DIV/0!</v>
      </c>
      <c r="V432" s="44">
        <f t="shared" ref="V432:V438" si="155">+P432+S432</f>
        <v>0</v>
      </c>
      <c r="W432" s="32">
        <v>1</v>
      </c>
      <c r="X432" s="32" t="e">
        <f>V432/V439</f>
        <v>#DIV/0!</v>
      </c>
    </row>
    <row r="433" spans="2:24">
      <c r="B433" s="201" t="s">
        <v>39</v>
      </c>
      <c r="C433" s="202"/>
      <c r="D433" s="44"/>
      <c r="E433" s="32" t="e">
        <f t="shared" si="152"/>
        <v>#DIV/0!</v>
      </c>
      <c r="F433" s="32" t="e">
        <f>D433/D439</f>
        <v>#DIV/0!</v>
      </c>
      <c r="G433" s="44"/>
      <c r="H433" s="39" t="e">
        <f>+G433/J433</f>
        <v>#DIV/0!</v>
      </c>
      <c r="I433" s="32" t="e">
        <f>G433/G439</f>
        <v>#DIV/0!</v>
      </c>
      <c r="J433" s="44">
        <f t="shared" si="153"/>
        <v>0</v>
      </c>
      <c r="K433" s="32">
        <v>1</v>
      </c>
      <c r="L433" s="32" t="e">
        <f>J433/J439</f>
        <v>#DIV/0!</v>
      </c>
      <c r="N433" s="201" t="s">
        <v>102</v>
      </c>
      <c r="O433" s="202"/>
      <c r="P433" s="31"/>
      <c r="Q433" s="32" t="e">
        <f t="shared" si="154"/>
        <v>#DIV/0!</v>
      </c>
      <c r="R433" s="32" t="e">
        <f>P433/P439</f>
        <v>#DIV/0!</v>
      </c>
      <c r="S433" s="31"/>
      <c r="T433" s="39" t="e">
        <f>+S433/V433</f>
        <v>#DIV/0!</v>
      </c>
      <c r="U433" s="32" t="e">
        <f>S433/S439</f>
        <v>#DIV/0!</v>
      </c>
      <c r="V433" s="44">
        <f t="shared" si="155"/>
        <v>0</v>
      </c>
      <c r="W433" s="32">
        <v>1</v>
      </c>
      <c r="X433" s="32" t="e">
        <f>V433/V439</f>
        <v>#DIV/0!</v>
      </c>
    </row>
    <row r="434" spans="2:24">
      <c r="B434" s="201" t="s">
        <v>40</v>
      </c>
      <c r="C434" s="202"/>
      <c r="D434" s="44"/>
      <c r="E434" s="32" t="e">
        <f t="shared" si="152"/>
        <v>#DIV/0!</v>
      </c>
      <c r="F434" s="32" t="e">
        <f>D434/D439</f>
        <v>#DIV/0!</v>
      </c>
      <c r="G434" s="44"/>
      <c r="H434" s="45" t="e">
        <f t="shared" ref="H434:H439" si="156">+G434/J434</f>
        <v>#DIV/0!</v>
      </c>
      <c r="I434" s="32" t="e">
        <f>G434/G439</f>
        <v>#DIV/0!</v>
      </c>
      <c r="J434" s="44">
        <f t="shared" si="153"/>
        <v>0</v>
      </c>
      <c r="K434" s="32">
        <v>1</v>
      </c>
      <c r="L434" s="32" t="e">
        <f>J434/J439</f>
        <v>#DIV/0!</v>
      </c>
      <c r="N434" s="201" t="s">
        <v>103</v>
      </c>
      <c r="O434" s="202"/>
      <c r="P434" s="31"/>
      <c r="Q434" s="32" t="e">
        <f t="shared" si="154"/>
        <v>#DIV/0!</v>
      </c>
      <c r="R434" s="32" t="e">
        <f>P434/P439</f>
        <v>#DIV/0!</v>
      </c>
      <c r="S434" s="31"/>
      <c r="T434" s="39" t="e">
        <f t="shared" ref="T434:T439" si="157">+S434/V434</f>
        <v>#DIV/0!</v>
      </c>
      <c r="U434" s="32" t="e">
        <f>S434/S439</f>
        <v>#DIV/0!</v>
      </c>
      <c r="V434" s="44">
        <f t="shared" si="155"/>
        <v>0</v>
      </c>
      <c r="W434" s="32">
        <v>1</v>
      </c>
      <c r="X434" s="32" t="e">
        <f>V434/V439</f>
        <v>#DIV/0!</v>
      </c>
    </row>
    <row r="435" spans="2:24">
      <c r="B435" s="201" t="s">
        <v>41</v>
      </c>
      <c r="C435" s="202"/>
      <c r="D435" s="44"/>
      <c r="E435" s="32" t="e">
        <f t="shared" si="152"/>
        <v>#DIV/0!</v>
      </c>
      <c r="F435" s="32" t="e">
        <f>D435/D439</f>
        <v>#DIV/0!</v>
      </c>
      <c r="G435" s="44"/>
      <c r="H435" s="45" t="e">
        <f t="shared" si="156"/>
        <v>#DIV/0!</v>
      </c>
      <c r="I435" s="32" t="e">
        <f>G435/G439</f>
        <v>#DIV/0!</v>
      </c>
      <c r="J435" s="44">
        <f t="shared" si="153"/>
        <v>0</v>
      </c>
      <c r="K435" s="32">
        <v>1</v>
      </c>
      <c r="L435" s="32" t="e">
        <f>J435/J439</f>
        <v>#DIV/0!</v>
      </c>
      <c r="N435" s="201" t="s">
        <v>104</v>
      </c>
      <c r="O435" s="202"/>
      <c r="P435" s="31"/>
      <c r="Q435" s="32" t="e">
        <f t="shared" si="154"/>
        <v>#DIV/0!</v>
      </c>
      <c r="R435" s="32" t="e">
        <f>P435/P439</f>
        <v>#DIV/0!</v>
      </c>
      <c r="S435" s="31"/>
      <c r="T435" s="39" t="e">
        <f t="shared" si="157"/>
        <v>#DIV/0!</v>
      </c>
      <c r="U435" s="32" t="e">
        <f>S435/S439</f>
        <v>#DIV/0!</v>
      </c>
      <c r="V435" s="44">
        <f t="shared" si="155"/>
        <v>0</v>
      </c>
      <c r="W435" s="32">
        <v>1</v>
      </c>
      <c r="X435" s="32" t="e">
        <f>V435/V439</f>
        <v>#DIV/0!</v>
      </c>
    </row>
    <row r="436" spans="2:24">
      <c r="B436" s="201" t="s">
        <v>42</v>
      </c>
      <c r="C436" s="202"/>
      <c r="D436" s="44"/>
      <c r="E436" s="32" t="e">
        <f t="shared" si="152"/>
        <v>#DIV/0!</v>
      </c>
      <c r="F436" s="32" t="e">
        <f>D436/D439</f>
        <v>#DIV/0!</v>
      </c>
      <c r="G436" s="44"/>
      <c r="H436" s="45" t="e">
        <f t="shared" si="156"/>
        <v>#DIV/0!</v>
      </c>
      <c r="I436" s="32" t="e">
        <f>G436/G439</f>
        <v>#DIV/0!</v>
      </c>
      <c r="J436" s="44">
        <f t="shared" si="153"/>
        <v>0</v>
      </c>
      <c r="K436" s="32">
        <v>1</v>
      </c>
      <c r="L436" s="32" t="e">
        <f>J436/J439</f>
        <v>#DIV/0!</v>
      </c>
      <c r="N436" s="201" t="s">
        <v>105</v>
      </c>
      <c r="O436" s="202"/>
      <c r="P436" s="31"/>
      <c r="Q436" s="32" t="e">
        <f t="shared" si="154"/>
        <v>#DIV/0!</v>
      </c>
      <c r="R436" s="32" t="e">
        <f>P436/P439</f>
        <v>#DIV/0!</v>
      </c>
      <c r="S436" s="31"/>
      <c r="T436" s="45" t="e">
        <f t="shared" si="157"/>
        <v>#DIV/0!</v>
      </c>
      <c r="U436" s="32" t="e">
        <f>S436/S439</f>
        <v>#DIV/0!</v>
      </c>
      <c r="V436" s="44">
        <f t="shared" si="155"/>
        <v>0</v>
      </c>
      <c r="W436" s="32">
        <v>1</v>
      </c>
      <c r="X436" s="32" t="e">
        <f>V436/V439</f>
        <v>#DIV/0!</v>
      </c>
    </row>
    <row r="437" spans="2:24">
      <c r="B437" s="201" t="s">
        <v>43</v>
      </c>
      <c r="C437" s="202"/>
      <c r="D437" s="44"/>
      <c r="E437" s="32" t="e">
        <f t="shared" si="152"/>
        <v>#DIV/0!</v>
      </c>
      <c r="F437" s="32" t="e">
        <f>D437/D439</f>
        <v>#DIV/0!</v>
      </c>
      <c r="G437" s="44"/>
      <c r="H437" s="45" t="e">
        <f t="shared" si="156"/>
        <v>#DIV/0!</v>
      </c>
      <c r="I437" s="32" t="e">
        <f>G437/G439</f>
        <v>#DIV/0!</v>
      </c>
      <c r="J437" s="44">
        <f t="shared" si="153"/>
        <v>0</v>
      </c>
      <c r="K437" s="32">
        <v>1</v>
      </c>
      <c r="L437" s="32" t="e">
        <f>J437/J439</f>
        <v>#DIV/0!</v>
      </c>
      <c r="N437" s="201" t="s">
        <v>106</v>
      </c>
      <c r="O437" s="202"/>
      <c r="P437" s="31"/>
      <c r="Q437" s="32" t="e">
        <f t="shared" si="154"/>
        <v>#DIV/0!</v>
      </c>
      <c r="R437" s="32" t="e">
        <f>P437/P439</f>
        <v>#DIV/0!</v>
      </c>
      <c r="S437" s="31"/>
      <c r="T437" s="45" t="e">
        <f t="shared" si="157"/>
        <v>#DIV/0!</v>
      </c>
      <c r="U437" s="32" t="e">
        <f>S437/S439</f>
        <v>#DIV/0!</v>
      </c>
      <c r="V437" s="44">
        <f t="shared" si="155"/>
        <v>0</v>
      </c>
      <c r="W437" s="32">
        <v>1</v>
      </c>
      <c r="X437" s="32" t="e">
        <f>V437/V439</f>
        <v>#DIV/0!</v>
      </c>
    </row>
    <row r="438" spans="2:24">
      <c r="B438" s="201" t="s">
        <v>44</v>
      </c>
      <c r="C438" s="202"/>
      <c r="D438" s="44"/>
      <c r="E438" s="32" t="e">
        <f t="shared" si="152"/>
        <v>#DIV/0!</v>
      </c>
      <c r="F438" s="32" t="e">
        <f>D438/D439</f>
        <v>#DIV/0!</v>
      </c>
      <c r="G438" s="44"/>
      <c r="H438" s="45" t="e">
        <f t="shared" si="156"/>
        <v>#DIV/0!</v>
      </c>
      <c r="I438" s="32" t="e">
        <f>G438/G439</f>
        <v>#DIV/0!</v>
      </c>
      <c r="J438" s="44">
        <f t="shared" si="153"/>
        <v>0</v>
      </c>
      <c r="K438" s="32">
        <v>1</v>
      </c>
      <c r="L438" s="32" t="e">
        <f>J438/J439</f>
        <v>#DIV/0!</v>
      </c>
      <c r="N438" s="201" t="s">
        <v>107</v>
      </c>
      <c r="O438" s="202"/>
      <c r="P438" s="31"/>
      <c r="Q438" s="32" t="e">
        <f t="shared" si="154"/>
        <v>#DIV/0!</v>
      </c>
      <c r="R438" s="32" t="e">
        <f>P438/P439</f>
        <v>#DIV/0!</v>
      </c>
      <c r="S438" s="31"/>
      <c r="T438" s="45" t="e">
        <f t="shared" si="157"/>
        <v>#DIV/0!</v>
      </c>
      <c r="U438" s="32" t="e">
        <f>S438/S439</f>
        <v>#DIV/0!</v>
      </c>
      <c r="V438" s="44">
        <f t="shared" si="155"/>
        <v>0</v>
      </c>
      <c r="W438" s="32">
        <v>1</v>
      </c>
      <c r="X438" s="32" t="e">
        <f>V438/V439</f>
        <v>#DIV/0!</v>
      </c>
    </row>
    <row r="439" spans="2:24">
      <c r="B439" s="218" t="s">
        <v>3</v>
      </c>
      <c r="C439" s="219"/>
      <c r="D439" s="35">
        <f>SUM(D431:D438)</f>
        <v>0</v>
      </c>
      <c r="E439" s="40" t="e">
        <f>+D439/J439</f>
        <v>#DIV/0!</v>
      </c>
      <c r="F439" s="40">
        <v>1</v>
      </c>
      <c r="G439" s="35">
        <f>SUM(G431:G438)</f>
        <v>0</v>
      </c>
      <c r="H439" s="40" t="e">
        <f t="shared" si="156"/>
        <v>#DIV/0!</v>
      </c>
      <c r="I439" s="40">
        <v>1</v>
      </c>
      <c r="J439" s="35">
        <f>SUM(J431:J438)</f>
        <v>0</v>
      </c>
      <c r="K439" s="40">
        <v>1</v>
      </c>
      <c r="L439" s="40">
        <v>1</v>
      </c>
      <c r="N439" s="218" t="s">
        <v>3</v>
      </c>
      <c r="O439" s="219"/>
      <c r="P439" s="35">
        <f>SUM(P431:P438)</f>
        <v>0</v>
      </c>
      <c r="Q439" s="40" t="e">
        <f>+P439/V439</f>
        <v>#DIV/0!</v>
      </c>
      <c r="R439" s="40">
        <v>1</v>
      </c>
      <c r="S439" s="35">
        <f>SUM(S431:S438)</f>
        <v>0</v>
      </c>
      <c r="T439" s="40" t="e">
        <f t="shared" si="157"/>
        <v>#DIV/0!</v>
      </c>
      <c r="U439" s="40">
        <v>1</v>
      </c>
      <c r="V439" s="35">
        <f>SUM(V431:V438)</f>
        <v>0</v>
      </c>
      <c r="W439" s="40">
        <v>1</v>
      </c>
      <c r="X439" s="40">
        <v>1</v>
      </c>
    </row>
    <row r="440" spans="2:24">
      <c r="B440" s="10"/>
      <c r="C440" s="10"/>
      <c r="D440" s="10"/>
      <c r="E440" s="10"/>
      <c r="F440" s="10"/>
      <c r="G440" s="10"/>
      <c r="H440" s="10"/>
      <c r="I440" s="10"/>
      <c r="J440" s="10"/>
      <c r="K440" s="10"/>
      <c r="L440" s="10"/>
    </row>
    <row r="441" spans="2:24">
      <c r="B441" s="10"/>
      <c r="C441" s="10"/>
      <c r="D441" s="10"/>
      <c r="E441" s="10"/>
      <c r="F441" s="10"/>
      <c r="G441" s="10"/>
      <c r="H441" s="10"/>
      <c r="I441" s="10"/>
      <c r="J441" s="10"/>
      <c r="K441" s="10"/>
      <c r="L441" s="10"/>
    </row>
    <row r="442" spans="2:24">
      <c r="B442" s="9" t="s">
        <v>54</v>
      </c>
      <c r="C442" s="9"/>
      <c r="D442" s="9"/>
      <c r="E442" s="9"/>
      <c r="F442" s="9"/>
      <c r="G442" s="9"/>
      <c r="H442" s="9"/>
      <c r="I442" s="9"/>
      <c r="J442" s="9"/>
      <c r="K442" s="9"/>
      <c r="L442" s="9"/>
      <c r="N442" s="9" t="s">
        <v>118</v>
      </c>
      <c r="O442" s="9"/>
      <c r="P442" s="9"/>
      <c r="Q442" s="9"/>
      <c r="R442" s="9"/>
      <c r="S442" s="9"/>
      <c r="T442" s="9"/>
      <c r="U442" s="9"/>
      <c r="V442" s="9"/>
      <c r="W442" s="9"/>
      <c r="X442" s="9"/>
    </row>
    <row r="443" spans="2:24">
      <c r="B443" s="9"/>
      <c r="C443" s="9"/>
      <c r="D443" s="216" t="s">
        <v>31</v>
      </c>
      <c r="E443" s="216"/>
      <c r="F443" s="216"/>
      <c r="G443" s="216"/>
      <c r="H443" s="216"/>
      <c r="I443" s="216"/>
      <c r="J443" s="216"/>
      <c r="K443" s="216"/>
      <c r="L443" s="216"/>
      <c r="N443" s="9"/>
      <c r="O443" s="9"/>
      <c r="P443" s="216" t="s">
        <v>31</v>
      </c>
      <c r="Q443" s="216"/>
      <c r="R443" s="216"/>
      <c r="S443" s="216"/>
      <c r="T443" s="216"/>
      <c r="U443" s="216"/>
      <c r="V443" s="216"/>
      <c r="W443" s="216"/>
      <c r="X443" s="216"/>
    </row>
    <row r="444" spans="2:24">
      <c r="B444" s="217" t="s">
        <v>33</v>
      </c>
      <c r="C444" s="217"/>
      <c r="D444" s="213" t="s">
        <v>34</v>
      </c>
      <c r="E444" s="214"/>
      <c r="F444" s="215"/>
      <c r="G444" s="213" t="s">
        <v>35</v>
      </c>
      <c r="H444" s="214"/>
      <c r="I444" s="215"/>
      <c r="J444" s="213" t="s">
        <v>3</v>
      </c>
      <c r="K444" s="214"/>
      <c r="L444" s="215"/>
      <c r="N444" s="217" t="s">
        <v>33</v>
      </c>
      <c r="O444" s="217"/>
      <c r="P444" s="213" t="s">
        <v>34</v>
      </c>
      <c r="Q444" s="214"/>
      <c r="R444" s="215"/>
      <c r="S444" s="213" t="s">
        <v>35</v>
      </c>
      <c r="T444" s="214"/>
      <c r="U444" s="215"/>
      <c r="V444" s="213" t="s">
        <v>3</v>
      </c>
      <c r="W444" s="214"/>
      <c r="X444" s="215"/>
    </row>
    <row r="445" spans="2:24">
      <c r="B445" s="217"/>
      <c r="C445" s="217"/>
      <c r="D445" s="42" t="s">
        <v>36</v>
      </c>
      <c r="E445" s="42" t="s">
        <v>21</v>
      </c>
      <c r="F445" s="42" t="s">
        <v>22</v>
      </c>
      <c r="G445" s="42" t="s">
        <v>36</v>
      </c>
      <c r="H445" s="42" t="s">
        <v>21</v>
      </c>
      <c r="I445" s="42" t="s">
        <v>22</v>
      </c>
      <c r="J445" s="42" t="s">
        <v>36</v>
      </c>
      <c r="K445" s="42" t="s">
        <v>21</v>
      </c>
      <c r="L445" s="42" t="s">
        <v>22</v>
      </c>
      <c r="N445" s="217"/>
      <c r="O445" s="217"/>
      <c r="P445" s="42" t="s">
        <v>36</v>
      </c>
      <c r="Q445" s="42" t="s">
        <v>21</v>
      </c>
      <c r="R445" s="42" t="s">
        <v>22</v>
      </c>
      <c r="S445" s="42" t="s">
        <v>36</v>
      </c>
      <c r="T445" s="42" t="s">
        <v>21</v>
      </c>
      <c r="U445" s="42" t="s">
        <v>22</v>
      </c>
      <c r="V445" s="42" t="s">
        <v>36</v>
      </c>
      <c r="W445" s="42" t="s">
        <v>21</v>
      </c>
      <c r="X445" s="42" t="s">
        <v>22</v>
      </c>
    </row>
    <row r="446" spans="2:24">
      <c r="B446" s="201" t="s">
        <v>37</v>
      </c>
      <c r="C446" s="202"/>
      <c r="D446" s="44"/>
      <c r="E446" s="32" t="e">
        <f>+D446/J446</f>
        <v>#DIV/0!</v>
      </c>
      <c r="F446" s="32" t="e">
        <f>D446/D454</f>
        <v>#DIV/0!</v>
      </c>
      <c r="G446" s="44"/>
      <c r="H446" s="43" t="e">
        <f>+G446/J446</f>
        <v>#DIV/0!</v>
      </c>
      <c r="I446" s="32" t="e">
        <f>G446/G454</f>
        <v>#DIV/0!</v>
      </c>
      <c r="J446" s="44">
        <f>+D446+G446</f>
        <v>0</v>
      </c>
      <c r="K446" s="32">
        <v>1</v>
      </c>
      <c r="L446" s="32" t="e">
        <f>J446/J454</f>
        <v>#DIV/0!</v>
      </c>
      <c r="N446" s="201" t="s">
        <v>37</v>
      </c>
      <c r="O446" s="202"/>
      <c r="P446" s="31"/>
      <c r="Q446" s="32" t="e">
        <f>+P446/V446</f>
        <v>#DIV/0!</v>
      </c>
      <c r="R446" s="32" t="e">
        <f>P446/P454</f>
        <v>#DIV/0!</v>
      </c>
      <c r="S446" s="31"/>
      <c r="T446" s="43" t="e">
        <f>+S446/V446</f>
        <v>#DIV/0!</v>
      </c>
      <c r="U446" s="32" t="e">
        <f>S446/S454</f>
        <v>#DIV/0!</v>
      </c>
      <c r="V446" s="44">
        <f>+P446+S446</f>
        <v>0</v>
      </c>
      <c r="W446" s="32">
        <v>1</v>
      </c>
      <c r="X446" s="32" t="e">
        <f>V446/V454</f>
        <v>#DIV/0!</v>
      </c>
    </row>
    <row r="447" spans="2:24">
      <c r="B447" s="201" t="s">
        <v>38</v>
      </c>
      <c r="C447" s="202"/>
      <c r="D447" s="44"/>
      <c r="E447" s="32" t="e">
        <f t="shared" ref="E447:E453" si="158">+D447/J447</f>
        <v>#DIV/0!</v>
      </c>
      <c r="F447" s="32" t="e">
        <f>D447/D454</f>
        <v>#DIV/0!</v>
      </c>
      <c r="G447" s="44"/>
      <c r="H447" s="39" t="e">
        <f>+G447/J447</f>
        <v>#DIV/0!</v>
      </c>
      <c r="I447" s="32" t="e">
        <f>G447/G454</f>
        <v>#DIV/0!</v>
      </c>
      <c r="J447" s="44">
        <f t="shared" ref="J447:J453" si="159">+D447+G447</f>
        <v>0</v>
      </c>
      <c r="K447" s="32">
        <v>1</v>
      </c>
      <c r="L447" s="32" t="e">
        <f>J447/J454</f>
        <v>#DIV/0!</v>
      </c>
      <c r="N447" s="201" t="s">
        <v>101</v>
      </c>
      <c r="O447" s="202"/>
      <c r="P447" s="31"/>
      <c r="Q447" s="32" t="e">
        <f t="shared" ref="Q447:Q453" si="160">+P447/V447</f>
        <v>#DIV/0!</v>
      </c>
      <c r="R447" s="32" t="e">
        <f>P447/P454</f>
        <v>#DIV/0!</v>
      </c>
      <c r="S447" s="31"/>
      <c r="T447" s="39" t="e">
        <f>+S447/V447</f>
        <v>#DIV/0!</v>
      </c>
      <c r="U447" s="32" t="e">
        <f>S447/S454</f>
        <v>#DIV/0!</v>
      </c>
      <c r="V447" s="44">
        <f t="shared" ref="V447:V453" si="161">+P447+S447</f>
        <v>0</v>
      </c>
      <c r="W447" s="32">
        <v>1</v>
      </c>
      <c r="X447" s="32" t="e">
        <f>V447/V454</f>
        <v>#DIV/0!</v>
      </c>
    </row>
    <row r="448" spans="2:24">
      <c r="B448" s="201" t="s">
        <v>39</v>
      </c>
      <c r="C448" s="202"/>
      <c r="D448" s="44"/>
      <c r="E448" s="32" t="e">
        <f t="shared" si="158"/>
        <v>#DIV/0!</v>
      </c>
      <c r="F448" s="32" t="e">
        <f>D448/D454</f>
        <v>#DIV/0!</v>
      </c>
      <c r="G448" s="44"/>
      <c r="H448" s="39" t="e">
        <f>+G448/J448</f>
        <v>#DIV/0!</v>
      </c>
      <c r="I448" s="32" t="e">
        <f>G448/G454</f>
        <v>#DIV/0!</v>
      </c>
      <c r="J448" s="44">
        <f t="shared" si="159"/>
        <v>0</v>
      </c>
      <c r="K448" s="32">
        <v>1</v>
      </c>
      <c r="L448" s="32" t="e">
        <f>J448/J454</f>
        <v>#DIV/0!</v>
      </c>
      <c r="N448" s="201" t="s">
        <v>102</v>
      </c>
      <c r="O448" s="202"/>
      <c r="P448" s="31"/>
      <c r="Q448" s="32" t="e">
        <f t="shared" si="160"/>
        <v>#DIV/0!</v>
      </c>
      <c r="R448" s="32" t="e">
        <f>P448/P454</f>
        <v>#DIV/0!</v>
      </c>
      <c r="S448" s="31"/>
      <c r="T448" s="39" t="e">
        <f>+S448/V448</f>
        <v>#DIV/0!</v>
      </c>
      <c r="U448" s="32" t="e">
        <f>S448/S454</f>
        <v>#DIV/0!</v>
      </c>
      <c r="V448" s="44">
        <f t="shared" si="161"/>
        <v>0</v>
      </c>
      <c r="W448" s="32">
        <v>1</v>
      </c>
      <c r="X448" s="32" t="e">
        <f>V448/V454</f>
        <v>#DIV/0!</v>
      </c>
    </row>
    <row r="449" spans="2:24">
      <c r="B449" s="201" t="s">
        <v>40</v>
      </c>
      <c r="C449" s="202"/>
      <c r="D449" s="44"/>
      <c r="E449" s="32" t="e">
        <f t="shared" si="158"/>
        <v>#DIV/0!</v>
      </c>
      <c r="F449" s="32" t="e">
        <f>D449/D454</f>
        <v>#DIV/0!</v>
      </c>
      <c r="G449" s="44"/>
      <c r="H449" s="45" t="e">
        <f t="shared" ref="H449:H454" si="162">+G449/J449</f>
        <v>#DIV/0!</v>
      </c>
      <c r="I449" s="32" t="e">
        <f>G449/G454</f>
        <v>#DIV/0!</v>
      </c>
      <c r="J449" s="44">
        <f t="shared" si="159"/>
        <v>0</v>
      </c>
      <c r="K449" s="32">
        <v>1</v>
      </c>
      <c r="L449" s="32" t="e">
        <f>J449/J454</f>
        <v>#DIV/0!</v>
      </c>
      <c r="N449" s="201" t="s">
        <v>103</v>
      </c>
      <c r="O449" s="202"/>
      <c r="P449" s="31"/>
      <c r="Q449" s="32" t="e">
        <f t="shared" si="160"/>
        <v>#DIV/0!</v>
      </c>
      <c r="R449" s="32" t="e">
        <f>P449/P454</f>
        <v>#DIV/0!</v>
      </c>
      <c r="S449" s="31"/>
      <c r="T449" s="39" t="e">
        <f t="shared" ref="T449:T454" si="163">+S449/V449</f>
        <v>#DIV/0!</v>
      </c>
      <c r="U449" s="32" t="e">
        <f>S449/S454</f>
        <v>#DIV/0!</v>
      </c>
      <c r="V449" s="44">
        <f t="shared" si="161"/>
        <v>0</v>
      </c>
      <c r="W449" s="32">
        <v>1</v>
      </c>
      <c r="X449" s="32" t="e">
        <f>V449/V454</f>
        <v>#DIV/0!</v>
      </c>
    </row>
    <row r="450" spans="2:24">
      <c r="B450" s="201" t="s">
        <v>41</v>
      </c>
      <c r="C450" s="202"/>
      <c r="D450" s="44"/>
      <c r="E450" s="32" t="e">
        <f t="shared" si="158"/>
        <v>#DIV/0!</v>
      </c>
      <c r="F450" s="32" t="e">
        <f>D450/D454</f>
        <v>#DIV/0!</v>
      </c>
      <c r="G450" s="44"/>
      <c r="H450" s="45" t="e">
        <f t="shared" si="162"/>
        <v>#DIV/0!</v>
      </c>
      <c r="I450" s="32" t="e">
        <f>G450/G454</f>
        <v>#DIV/0!</v>
      </c>
      <c r="J450" s="44">
        <f t="shared" si="159"/>
        <v>0</v>
      </c>
      <c r="K450" s="32">
        <v>1</v>
      </c>
      <c r="L450" s="32" t="e">
        <f>J450/J454</f>
        <v>#DIV/0!</v>
      </c>
      <c r="N450" s="201" t="s">
        <v>104</v>
      </c>
      <c r="O450" s="202"/>
      <c r="P450" s="31"/>
      <c r="Q450" s="32" t="e">
        <f t="shared" si="160"/>
        <v>#DIV/0!</v>
      </c>
      <c r="R450" s="32" t="e">
        <f>P450/P454</f>
        <v>#DIV/0!</v>
      </c>
      <c r="S450" s="31"/>
      <c r="T450" s="39" t="e">
        <f t="shared" si="163"/>
        <v>#DIV/0!</v>
      </c>
      <c r="U450" s="32" t="e">
        <f>S450/S454</f>
        <v>#DIV/0!</v>
      </c>
      <c r="V450" s="44">
        <f t="shared" si="161"/>
        <v>0</v>
      </c>
      <c r="W450" s="32">
        <v>1</v>
      </c>
      <c r="X450" s="32" t="e">
        <f>V450/V454</f>
        <v>#DIV/0!</v>
      </c>
    </row>
    <row r="451" spans="2:24">
      <c r="B451" s="201" t="s">
        <v>42</v>
      </c>
      <c r="C451" s="202"/>
      <c r="D451" s="44"/>
      <c r="E451" s="32" t="e">
        <f t="shared" si="158"/>
        <v>#DIV/0!</v>
      </c>
      <c r="F451" s="32" t="e">
        <f>D451/D454</f>
        <v>#DIV/0!</v>
      </c>
      <c r="G451" s="44"/>
      <c r="H451" s="45" t="e">
        <f t="shared" si="162"/>
        <v>#DIV/0!</v>
      </c>
      <c r="I451" s="32" t="e">
        <f>G451/G454</f>
        <v>#DIV/0!</v>
      </c>
      <c r="J451" s="44">
        <f t="shared" si="159"/>
        <v>0</v>
      </c>
      <c r="K451" s="32">
        <v>1</v>
      </c>
      <c r="L451" s="32" t="e">
        <f>J451/J454</f>
        <v>#DIV/0!</v>
      </c>
      <c r="N451" s="201" t="s">
        <v>105</v>
      </c>
      <c r="O451" s="202"/>
      <c r="P451" s="31"/>
      <c r="Q451" s="32" t="e">
        <f t="shared" si="160"/>
        <v>#DIV/0!</v>
      </c>
      <c r="R451" s="32" t="e">
        <f>P451/P454</f>
        <v>#DIV/0!</v>
      </c>
      <c r="S451" s="31"/>
      <c r="T451" s="39" t="e">
        <f t="shared" si="163"/>
        <v>#DIV/0!</v>
      </c>
      <c r="U451" s="32" t="e">
        <f>S451/S454</f>
        <v>#DIV/0!</v>
      </c>
      <c r="V451" s="44">
        <f t="shared" si="161"/>
        <v>0</v>
      </c>
      <c r="W451" s="32">
        <v>1</v>
      </c>
      <c r="X451" s="32" t="e">
        <f>V451/V454</f>
        <v>#DIV/0!</v>
      </c>
    </row>
    <row r="452" spans="2:24">
      <c r="B452" s="201" t="s">
        <v>43</v>
      </c>
      <c r="C452" s="202"/>
      <c r="D452" s="44"/>
      <c r="E452" s="32" t="e">
        <f t="shared" si="158"/>
        <v>#DIV/0!</v>
      </c>
      <c r="F452" s="32" t="e">
        <f>D452/D454</f>
        <v>#DIV/0!</v>
      </c>
      <c r="G452" s="44"/>
      <c r="H452" s="45" t="e">
        <f t="shared" si="162"/>
        <v>#DIV/0!</v>
      </c>
      <c r="I452" s="32" t="e">
        <f>G452/G454</f>
        <v>#DIV/0!</v>
      </c>
      <c r="J452" s="44">
        <f t="shared" si="159"/>
        <v>0</v>
      </c>
      <c r="K452" s="32">
        <v>1</v>
      </c>
      <c r="L452" s="32" t="e">
        <f>J452/J454</f>
        <v>#DIV/0!</v>
      </c>
      <c r="N452" s="201" t="s">
        <v>106</v>
      </c>
      <c r="O452" s="202"/>
      <c r="P452" s="31"/>
      <c r="Q452" s="32" t="e">
        <f t="shared" si="160"/>
        <v>#DIV/0!</v>
      </c>
      <c r="R452" s="32" t="e">
        <f>P452/P454</f>
        <v>#DIV/0!</v>
      </c>
      <c r="S452" s="31"/>
      <c r="T452" s="45" t="e">
        <f t="shared" si="163"/>
        <v>#DIV/0!</v>
      </c>
      <c r="U452" s="32" t="e">
        <f>S452/S454</f>
        <v>#DIV/0!</v>
      </c>
      <c r="V452" s="44">
        <f t="shared" si="161"/>
        <v>0</v>
      </c>
      <c r="W452" s="32">
        <v>1</v>
      </c>
      <c r="X452" s="32" t="e">
        <f>V452/V454</f>
        <v>#DIV/0!</v>
      </c>
    </row>
    <row r="453" spans="2:24">
      <c r="B453" s="201" t="s">
        <v>44</v>
      </c>
      <c r="C453" s="202"/>
      <c r="D453" s="44"/>
      <c r="E453" s="32" t="e">
        <f t="shared" si="158"/>
        <v>#DIV/0!</v>
      </c>
      <c r="F453" s="32" t="e">
        <f>D453/D454</f>
        <v>#DIV/0!</v>
      </c>
      <c r="G453" s="44"/>
      <c r="H453" s="45" t="e">
        <f t="shared" si="162"/>
        <v>#DIV/0!</v>
      </c>
      <c r="I453" s="32" t="e">
        <f>G453/G454</f>
        <v>#DIV/0!</v>
      </c>
      <c r="J453" s="44">
        <f t="shared" si="159"/>
        <v>0</v>
      </c>
      <c r="K453" s="32">
        <v>1</v>
      </c>
      <c r="L453" s="32" t="e">
        <f>J453/J454</f>
        <v>#DIV/0!</v>
      </c>
      <c r="N453" s="201" t="s">
        <v>107</v>
      </c>
      <c r="O453" s="202"/>
      <c r="P453" s="31"/>
      <c r="Q453" s="32" t="e">
        <f t="shared" si="160"/>
        <v>#DIV/0!</v>
      </c>
      <c r="R453" s="32" t="e">
        <f>P453/P454</f>
        <v>#DIV/0!</v>
      </c>
      <c r="S453" s="31"/>
      <c r="T453" s="45" t="e">
        <f t="shared" si="163"/>
        <v>#DIV/0!</v>
      </c>
      <c r="U453" s="32" t="e">
        <f>S453/S454</f>
        <v>#DIV/0!</v>
      </c>
      <c r="V453" s="44">
        <f t="shared" si="161"/>
        <v>0</v>
      </c>
      <c r="W453" s="32">
        <v>1</v>
      </c>
      <c r="X453" s="32" t="e">
        <f>V453/V454</f>
        <v>#DIV/0!</v>
      </c>
    </row>
    <row r="454" spans="2:24">
      <c r="B454" s="218" t="s">
        <v>3</v>
      </c>
      <c r="C454" s="219"/>
      <c r="D454" s="35">
        <f>SUM(D446:D453)</f>
        <v>0</v>
      </c>
      <c r="E454" s="40" t="e">
        <f>+D454/J454</f>
        <v>#DIV/0!</v>
      </c>
      <c r="F454" s="40">
        <v>1</v>
      </c>
      <c r="G454" s="35">
        <f>SUM(G446:G453)</f>
        <v>0</v>
      </c>
      <c r="H454" s="40" t="e">
        <f t="shared" si="162"/>
        <v>#DIV/0!</v>
      </c>
      <c r="I454" s="40">
        <v>1</v>
      </c>
      <c r="J454" s="35">
        <f>SUM(J446:J453)</f>
        <v>0</v>
      </c>
      <c r="K454" s="40">
        <v>1</v>
      </c>
      <c r="L454" s="40">
        <v>1</v>
      </c>
      <c r="N454" s="218" t="s">
        <v>3</v>
      </c>
      <c r="O454" s="219"/>
      <c r="P454" s="35">
        <f>SUM(P446:P453)</f>
        <v>0</v>
      </c>
      <c r="Q454" s="40" t="e">
        <f>+P454/V454</f>
        <v>#DIV/0!</v>
      </c>
      <c r="R454" s="40">
        <v>1</v>
      </c>
      <c r="S454" s="35">
        <f>SUM(S446:S453)</f>
        <v>0</v>
      </c>
      <c r="T454" s="40" t="e">
        <f t="shared" si="163"/>
        <v>#DIV/0!</v>
      </c>
      <c r="U454" s="40">
        <v>1</v>
      </c>
      <c r="V454" s="35">
        <f>SUM(V446:V453)</f>
        <v>0</v>
      </c>
      <c r="W454" s="40">
        <v>1</v>
      </c>
      <c r="X454" s="40">
        <v>1</v>
      </c>
    </row>
    <row r="455" spans="2:24">
      <c r="L455" s="23"/>
      <c r="M455" s="24"/>
    </row>
    <row r="456" spans="2:24">
      <c r="L456" s="23"/>
      <c r="M456" s="24"/>
    </row>
    <row r="457" spans="2:24">
      <c r="B457" s="3" t="s">
        <v>152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N457" s="3" t="s">
        <v>152</v>
      </c>
      <c r="O457" s="10"/>
    </row>
    <row r="458" spans="2:24">
      <c r="B458" s="10"/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N458" s="10"/>
      <c r="O458" s="10"/>
    </row>
    <row r="459" spans="2:24">
      <c r="B459" s="42" t="s">
        <v>4</v>
      </c>
      <c r="C459" s="42" t="s">
        <v>56</v>
      </c>
      <c r="D459" s="10"/>
      <c r="E459" s="10"/>
      <c r="F459" s="10"/>
      <c r="G459" s="10"/>
      <c r="H459" s="10"/>
      <c r="I459" s="10"/>
      <c r="J459" s="10"/>
      <c r="K459" s="10"/>
      <c r="L459" s="10"/>
      <c r="N459" s="42" t="s">
        <v>4</v>
      </c>
      <c r="O459" s="42" t="s">
        <v>56</v>
      </c>
    </row>
    <row r="460" spans="2:24">
      <c r="B460" s="42" t="s">
        <v>73</v>
      </c>
      <c r="C460" s="32"/>
      <c r="D460" s="10"/>
      <c r="E460" s="10"/>
      <c r="F460" s="10"/>
      <c r="G460" s="10"/>
      <c r="H460" s="10"/>
      <c r="I460" s="10"/>
      <c r="J460" s="10"/>
      <c r="K460" s="10"/>
      <c r="L460" s="10"/>
      <c r="N460" s="42" t="s">
        <v>73</v>
      </c>
      <c r="O460" s="32"/>
    </row>
    <row r="461" spans="2:24">
      <c r="B461" s="42" t="s">
        <v>57</v>
      </c>
      <c r="C461" s="32"/>
      <c r="D461" s="10"/>
      <c r="E461" s="10"/>
      <c r="F461" s="10"/>
      <c r="G461" s="10"/>
      <c r="H461" s="10"/>
      <c r="I461" s="10"/>
      <c r="J461" s="10"/>
      <c r="K461" s="10"/>
      <c r="L461" s="10"/>
      <c r="N461" s="42" t="s">
        <v>57</v>
      </c>
      <c r="O461" s="32"/>
    </row>
    <row r="462" spans="2:24">
      <c r="B462" s="42" t="s">
        <v>58</v>
      </c>
      <c r="C462" s="32"/>
      <c r="D462" s="10"/>
      <c r="E462" s="10"/>
      <c r="F462" s="10"/>
      <c r="G462" s="10"/>
      <c r="H462" s="10"/>
      <c r="I462" s="10"/>
      <c r="J462" s="10"/>
      <c r="K462" s="10"/>
      <c r="L462" s="10"/>
      <c r="N462" s="42" t="s">
        <v>58</v>
      </c>
      <c r="O462" s="32"/>
    </row>
    <row r="463" spans="2:24">
      <c r="B463" s="42" t="s">
        <v>59</v>
      </c>
      <c r="C463" s="32"/>
      <c r="D463" s="10"/>
      <c r="E463" s="10"/>
      <c r="F463" s="10"/>
      <c r="G463" s="10"/>
      <c r="H463" s="10"/>
      <c r="I463" s="10"/>
      <c r="J463" s="10"/>
      <c r="K463" s="10"/>
      <c r="L463" s="10"/>
      <c r="N463" s="42" t="s">
        <v>59</v>
      </c>
      <c r="O463" s="32"/>
    </row>
    <row r="464" spans="2:24">
      <c r="B464" s="42" t="s">
        <v>60</v>
      </c>
      <c r="C464" s="32"/>
      <c r="D464" s="10"/>
      <c r="E464" s="10"/>
      <c r="F464" s="10"/>
      <c r="G464" s="10"/>
      <c r="H464" s="10"/>
      <c r="I464" s="10"/>
      <c r="J464" s="10"/>
      <c r="K464" s="10"/>
      <c r="L464" s="10"/>
      <c r="N464" s="42" t="s">
        <v>60</v>
      </c>
      <c r="O464" s="32"/>
    </row>
    <row r="465" spans="2:24">
      <c r="B465" s="42" t="s">
        <v>61</v>
      </c>
      <c r="C465" s="32"/>
      <c r="D465" s="10"/>
      <c r="E465" s="10"/>
      <c r="F465" s="10"/>
      <c r="G465" s="10"/>
      <c r="H465" s="10"/>
      <c r="I465" s="10"/>
      <c r="J465" s="10"/>
      <c r="K465" s="10"/>
      <c r="L465" s="10"/>
      <c r="N465" s="42" t="s">
        <v>61</v>
      </c>
      <c r="O465" s="32"/>
    </row>
    <row r="466" spans="2:24">
      <c r="B466" s="42" t="s">
        <v>62</v>
      </c>
      <c r="C466" s="32"/>
      <c r="D466" s="10"/>
      <c r="E466" s="10"/>
      <c r="F466" s="10"/>
      <c r="G466" s="10"/>
      <c r="H466" s="10"/>
      <c r="I466" s="10"/>
      <c r="J466" s="10"/>
      <c r="K466" s="10"/>
      <c r="L466" s="10"/>
      <c r="N466" s="42" t="s">
        <v>62</v>
      </c>
      <c r="O466" s="32"/>
    </row>
    <row r="467" spans="2:24">
      <c r="B467" s="42" t="s">
        <v>63</v>
      </c>
      <c r="C467" s="32"/>
      <c r="D467" s="10"/>
      <c r="E467" s="10"/>
      <c r="F467" s="10"/>
      <c r="G467" s="10"/>
      <c r="H467" s="10"/>
      <c r="I467" s="10"/>
      <c r="J467" s="10"/>
      <c r="K467" s="10"/>
      <c r="L467" s="10"/>
      <c r="N467" s="42" t="s">
        <v>63</v>
      </c>
      <c r="O467" s="32"/>
    </row>
    <row r="468" spans="2:24">
      <c r="B468" s="42" t="s">
        <v>64</v>
      </c>
      <c r="C468" s="32"/>
      <c r="D468" s="10"/>
      <c r="E468" s="10"/>
      <c r="F468" s="10"/>
      <c r="G468" s="10"/>
      <c r="H468" s="10"/>
      <c r="I468" s="10"/>
      <c r="J468" s="10"/>
      <c r="K468" s="10"/>
      <c r="L468" s="10"/>
      <c r="N468" s="42" t="s">
        <v>64</v>
      </c>
      <c r="O468" s="32"/>
    </row>
    <row r="469" spans="2:24">
      <c r="B469" s="42" t="s">
        <v>65</v>
      </c>
      <c r="C469" s="32"/>
      <c r="D469" s="10"/>
      <c r="E469" s="10"/>
      <c r="F469" s="10"/>
      <c r="G469" s="10"/>
      <c r="H469" s="10"/>
      <c r="I469" s="10"/>
      <c r="J469" s="10"/>
      <c r="K469" s="10"/>
      <c r="L469" s="10"/>
      <c r="N469" s="42" t="s">
        <v>65</v>
      </c>
      <c r="O469" s="32"/>
    </row>
    <row r="470" spans="2:24">
      <c r="B470" s="42" t="s">
        <v>66</v>
      </c>
      <c r="C470" s="32"/>
      <c r="D470" s="10"/>
      <c r="E470" s="10"/>
      <c r="F470" s="10"/>
      <c r="G470" s="10"/>
      <c r="H470" s="10"/>
      <c r="I470" s="10"/>
      <c r="J470" s="10"/>
      <c r="K470" s="10"/>
      <c r="L470" s="10"/>
      <c r="N470" s="42" t="s">
        <v>66</v>
      </c>
      <c r="O470" s="32"/>
    </row>
    <row r="471" spans="2:24">
      <c r="B471" s="42" t="s">
        <v>67</v>
      </c>
      <c r="C471" s="32"/>
      <c r="D471" s="10"/>
      <c r="E471" s="10"/>
      <c r="F471" s="10"/>
      <c r="G471" s="10"/>
      <c r="H471" s="10"/>
      <c r="I471" s="10"/>
      <c r="J471" s="10"/>
      <c r="K471" s="10"/>
      <c r="L471" s="10"/>
      <c r="N471" s="42" t="s">
        <v>67</v>
      </c>
      <c r="O471" s="32"/>
    </row>
    <row r="472" spans="2:24">
      <c r="B472" s="10"/>
      <c r="C472" s="10"/>
      <c r="D472" s="10"/>
      <c r="E472" s="10"/>
      <c r="F472" s="10"/>
      <c r="G472" s="10"/>
      <c r="H472" s="10"/>
      <c r="I472" s="10"/>
      <c r="J472" s="10"/>
      <c r="K472" s="10"/>
      <c r="L472" s="10"/>
    </row>
    <row r="473" spans="2:24">
      <c r="B473" s="10"/>
      <c r="C473" s="10"/>
      <c r="D473" s="10"/>
      <c r="E473" s="10"/>
      <c r="F473" s="10"/>
      <c r="G473" s="10"/>
      <c r="H473" s="10"/>
      <c r="I473" s="10"/>
      <c r="J473" s="10"/>
      <c r="K473" s="10"/>
      <c r="L473" s="10"/>
    </row>
    <row r="474" spans="2:24">
      <c r="B474" s="10" t="s">
        <v>68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</row>
    <row r="475" spans="2:24">
      <c r="B475" s="10"/>
      <c r="C475" s="10"/>
      <c r="D475" s="10"/>
      <c r="E475" s="10"/>
      <c r="F475" s="10"/>
      <c r="G475" s="10"/>
      <c r="H475" s="10"/>
      <c r="I475" s="10"/>
      <c r="J475" s="10"/>
      <c r="K475" s="10"/>
      <c r="L475" s="10"/>
    </row>
    <row r="476" spans="2:24">
      <c r="B476" s="10"/>
      <c r="C476" s="10"/>
      <c r="D476" s="10"/>
      <c r="E476" s="10"/>
      <c r="F476" s="10"/>
      <c r="G476" s="10"/>
      <c r="H476" s="10"/>
      <c r="I476" s="10"/>
      <c r="J476" s="10"/>
      <c r="K476" s="10"/>
      <c r="L476" s="10"/>
    </row>
    <row r="477" spans="2:24">
      <c r="B477" s="53" t="s">
        <v>69</v>
      </c>
      <c r="C477" s="9"/>
      <c r="D477" s="9"/>
      <c r="E477" s="9"/>
      <c r="F477" s="9"/>
      <c r="G477" s="9"/>
      <c r="H477" s="9"/>
      <c r="I477" s="9"/>
      <c r="J477" s="9"/>
      <c r="K477" s="9"/>
      <c r="L477" s="9"/>
      <c r="N477" s="53" t="s">
        <v>119</v>
      </c>
      <c r="O477" s="9"/>
      <c r="P477" s="9"/>
      <c r="Q477" s="9"/>
      <c r="R477" s="9"/>
      <c r="S477" s="9"/>
      <c r="T477" s="9"/>
      <c r="U477" s="9"/>
      <c r="V477" s="9"/>
      <c r="W477" s="9"/>
      <c r="X477" s="9"/>
    </row>
    <row r="478" spans="2:24">
      <c r="B478" s="220" t="s">
        <v>33</v>
      </c>
      <c r="C478" s="221"/>
      <c r="D478" s="216" t="s">
        <v>31</v>
      </c>
      <c r="E478" s="216"/>
      <c r="F478" s="216"/>
      <c r="G478" s="216"/>
      <c r="H478" s="216"/>
      <c r="I478" s="216"/>
      <c r="J478" s="216"/>
      <c r="K478" s="216"/>
      <c r="L478" s="216"/>
      <c r="N478" s="220" t="s">
        <v>33</v>
      </c>
      <c r="O478" s="221"/>
      <c r="P478" s="216" t="s">
        <v>31</v>
      </c>
      <c r="Q478" s="216"/>
      <c r="R478" s="216"/>
      <c r="S478" s="216"/>
      <c r="T478" s="216"/>
      <c r="U478" s="216"/>
      <c r="V478" s="216"/>
      <c r="W478" s="216"/>
      <c r="X478" s="216"/>
    </row>
    <row r="479" spans="2:24">
      <c r="B479" s="220"/>
      <c r="C479" s="221"/>
      <c r="D479" s="213" t="s">
        <v>34</v>
      </c>
      <c r="E479" s="214"/>
      <c r="F479" s="215"/>
      <c r="G479" s="213" t="s">
        <v>35</v>
      </c>
      <c r="H479" s="214"/>
      <c r="I479" s="215"/>
      <c r="J479" s="213" t="s">
        <v>3</v>
      </c>
      <c r="K479" s="214"/>
      <c r="L479" s="215"/>
      <c r="N479" s="220"/>
      <c r="O479" s="221"/>
      <c r="P479" s="213" t="s">
        <v>34</v>
      </c>
      <c r="Q479" s="214"/>
      <c r="R479" s="215"/>
      <c r="S479" s="213" t="s">
        <v>35</v>
      </c>
      <c r="T479" s="214"/>
      <c r="U479" s="215"/>
      <c r="V479" s="213" t="s">
        <v>3</v>
      </c>
      <c r="W479" s="214"/>
      <c r="X479" s="215"/>
    </row>
    <row r="480" spans="2:24">
      <c r="B480" s="222"/>
      <c r="C480" s="223"/>
      <c r="D480" s="42" t="s">
        <v>36</v>
      </c>
      <c r="E480" s="42" t="s">
        <v>21</v>
      </c>
      <c r="F480" s="42" t="s">
        <v>22</v>
      </c>
      <c r="G480" s="42" t="s">
        <v>36</v>
      </c>
      <c r="H480" s="42" t="s">
        <v>21</v>
      </c>
      <c r="I480" s="42" t="s">
        <v>22</v>
      </c>
      <c r="J480" s="42" t="s">
        <v>36</v>
      </c>
      <c r="K480" s="42" t="s">
        <v>21</v>
      </c>
      <c r="L480" s="42" t="s">
        <v>22</v>
      </c>
      <c r="N480" s="222"/>
      <c r="O480" s="223"/>
      <c r="P480" s="42" t="s">
        <v>36</v>
      </c>
      <c r="Q480" s="42" t="s">
        <v>21</v>
      </c>
      <c r="R480" s="42" t="s">
        <v>22</v>
      </c>
      <c r="S480" s="42" t="s">
        <v>36</v>
      </c>
      <c r="T480" s="42" t="s">
        <v>21</v>
      </c>
      <c r="U480" s="42" t="s">
        <v>22</v>
      </c>
      <c r="V480" s="42" t="s">
        <v>36</v>
      </c>
      <c r="W480" s="42" t="s">
        <v>21</v>
      </c>
      <c r="X480" s="42" t="s">
        <v>22</v>
      </c>
    </row>
    <row r="481" spans="2:24">
      <c r="B481" s="201" t="s">
        <v>37</v>
      </c>
      <c r="C481" s="202"/>
      <c r="D481" s="44">
        <f t="shared" ref="D481:D488" si="164">(D371+D386+D401+D416+D431+D446)/6</f>
        <v>0</v>
      </c>
      <c r="E481" s="32" t="e">
        <f>+D481/J481</f>
        <v>#DIV/0!</v>
      </c>
      <c r="F481" s="32" t="e">
        <f>D481/D489</f>
        <v>#DIV/0!</v>
      </c>
      <c r="G481" s="44">
        <f t="shared" ref="G481:G488" si="165">(G371+G386+G401+G416+G431+G446)/6</f>
        <v>0</v>
      </c>
      <c r="H481" s="43" t="e">
        <f>+G481/J481</f>
        <v>#DIV/0!</v>
      </c>
      <c r="I481" s="32" t="e">
        <f>G481/G489</f>
        <v>#DIV/0!</v>
      </c>
      <c r="J481" s="44">
        <f>+D481+G481</f>
        <v>0</v>
      </c>
      <c r="K481" s="32">
        <v>1</v>
      </c>
      <c r="L481" s="32" t="e">
        <f>J481/J489</f>
        <v>#DIV/0!</v>
      </c>
      <c r="N481" s="201" t="s">
        <v>37</v>
      </c>
      <c r="O481" s="202"/>
      <c r="P481" s="44">
        <f t="shared" ref="P481:P488" si="166">(P371+P386+P401+P416+P431+P446)/6</f>
        <v>0</v>
      </c>
      <c r="Q481" s="32" t="e">
        <f>+P481/V481</f>
        <v>#DIV/0!</v>
      </c>
      <c r="R481" s="32" t="e">
        <f>P481/P489</f>
        <v>#DIV/0!</v>
      </c>
      <c r="S481" s="44">
        <f t="shared" ref="S481:S488" si="167">(S371+S386+S401+S416+S431+S446)/6</f>
        <v>0</v>
      </c>
      <c r="T481" s="43" t="e">
        <f>+S481/V481</f>
        <v>#DIV/0!</v>
      </c>
      <c r="U481" s="32" t="e">
        <f>S481/S489</f>
        <v>#DIV/0!</v>
      </c>
      <c r="V481" s="44">
        <f>+P481+S481</f>
        <v>0</v>
      </c>
      <c r="W481" s="32">
        <v>1</v>
      </c>
      <c r="X481" s="32" t="e">
        <f>V481/V489</f>
        <v>#DIV/0!</v>
      </c>
    </row>
    <row r="482" spans="2:24">
      <c r="B482" s="201" t="s">
        <v>38</v>
      </c>
      <c r="C482" s="202"/>
      <c r="D482" s="44">
        <f t="shared" si="164"/>
        <v>0</v>
      </c>
      <c r="E482" s="32" t="e">
        <f t="shared" ref="E482:E488" si="168">+D482/J482</f>
        <v>#DIV/0!</v>
      </c>
      <c r="F482" s="32" t="e">
        <f>D482/D489</f>
        <v>#DIV/0!</v>
      </c>
      <c r="G482" s="44">
        <f t="shared" si="165"/>
        <v>0</v>
      </c>
      <c r="H482" s="39" t="e">
        <f>+G482/J482</f>
        <v>#DIV/0!</v>
      </c>
      <c r="I482" s="32" t="e">
        <f>G482/G489</f>
        <v>#DIV/0!</v>
      </c>
      <c r="J482" s="44">
        <f t="shared" ref="J482:J488" si="169">+D482+G482</f>
        <v>0</v>
      </c>
      <c r="K482" s="32">
        <v>1</v>
      </c>
      <c r="L482" s="32" t="e">
        <f>J482/J489</f>
        <v>#DIV/0!</v>
      </c>
      <c r="N482" s="201" t="s">
        <v>101</v>
      </c>
      <c r="O482" s="202"/>
      <c r="P482" s="44">
        <f t="shared" si="166"/>
        <v>0</v>
      </c>
      <c r="Q482" s="32" t="e">
        <f t="shared" ref="Q482:Q488" si="170">+P482/V482</f>
        <v>#DIV/0!</v>
      </c>
      <c r="R482" s="32" t="e">
        <f>P482/P489</f>
        <v>#DIV/0!</v>
      </c>
      <c r="S482" s="44">
        <f t="shared" si="167"/>
        <v>0</v>
      </c>
      <c r="T482" s="39" t="e">
        <f>+S482/V482</f>
        <v>#DIV/0!</v>
      </c>
      <c r="U482" s="32" t="e">
        <f>S482/S489</f>
        <v>#DIV/0!</v>
      </c>
      <c r="V482" s="44">
        <f t="shared" ref="V482:V488" si="171">+P482+S482</f>
        <v>0</v>
      </c>
      <c r="W482" s="32">
        <v>1</v>
      </c>
      <c r="X482" s="32" t="e">
        <f>V482/V489</f>
        <v>#DIV/0!</v>
      </c>
    </row>
    <row r="483" spans="2:24">
      <c r="B483" s="201" t="s">
        <v>39</v>
      </c>
      <c r="C483" s="202"/>
      <c r="D483" s="44">
        <f t="shared" si="164"/>
        <v>0</v>
      </c>
      <c r="E483" s="32" t="e">
        <f t="shared" si="168"/>
        <v>#DIV/0!</v>
      </c>
      <c r="F483" s="32" t="e">
        <f>D483/D489</f>
        <v>#DIV/0!</v>
      </c>
      <c r="G483" s="44">
        <f t="shared" si="165"/>
        <v>0</v>
      </c>
      <c r="H483" s="39" t="e">
        <f>+G483/J483</f>
        <v>#DIV/0!</v>
      </c>
      <c r="I483" s="32" t="e">
        <f>G483/G489</f>
        <v>#DIV/0!</v>
      </c>
      <c r="J483" s="44">
        <f t="shared" si="169"/>
        <v>0</v>
      </c>
      <c r="K483" s="32">
        <v>1</v>
      </c>
      <c r="L483" s="32" t="e">
        <f>J483/J489</f>
        <v>#DIV/0!</v>
      </c>
      <c r="N483" s="201" t="s">
        <v>102</v>
      </c>
      <c r="O483" s="202"/>
      <c r="P483" s="44">
        <f t="shared" si="166"/>
        <v>0</v>
      </c>
      <c r="Q483" s="32" t="e">
        <f t="shared" si="170"/>
        <v>#DIV/0!</v>
      </c>
      <c r="R483" s="32" t="e">
        <f>P483/P489</f>
        <v>#DIV/0!</v>
      </c>
      <c r="S483" s="44">
        <f t="shared" si="167"/>
        <v>0</v>
      </c>
      <c r="T483" s="39" t="e">
        <f>+S483/V483</f>
        <v>#DIV/0!</v>
      </c>
      <c r="U483" s="32" t="e">
        <f>S483/S489</f>
        <v>#DIV/0!</v>
      </c>
      <c r="V483" s="44">
        <f t="shared" si="171"/>
        <v>0</v>
      </c>
      <c r="W483" s="32">
        <v>1</v>
      </c>
      <c r="X483" s="32" t="e">
        <f>V483/V489</f>
        <v>#DIV/0!</v>
      </c>
    </row>
    <row r="484" spans="2:24">
      <c r="B484" s="201" t="s">
        <v>40</v>
      </c>
      <c r="C484" s="202"/>
      <c r="D484" s="44">
        <f t="shared" si="164"/>
        <v>0</v>
      </c>
      <c r="E484" s="32" t="e">
        <f t="shared" si="168"/>
        <v>#DIV/0!</v>
      </c>
      <c r="F484" s="32" t="e">
        <f>D484/D489</f>
        <v>#DIV/0!</v>
      </c>
      <c r="G484" s="44">
        <f t="shared" si="165"/>
        <v>0</v>
      </c>
      <c r="H484" s="45" t="e">
        <f t="shared" ref="H484:H489" si="172">+G484/J484</f>
        <v>#DIV/0!</v>
      </c>
      <c r="I484" s="32" t="e">
        <f>G484/G489</f>
        <v>#DIV/0!</v>
      </c>
      <c r="J484" s="44">
        <f t="shared" si="169"/>
        <v>0</v>
      </c>
      <c r="K484" s="32">
        <v>1</v>
      </c>
      <c r="L484" s="32" t="e">
        <f>J484/J489</f>
        <v>#DIV/0!</v>
      </c>
      <c r="N484" s="201" t="s">
        <v>103</v>
      </c>
      <c r="O484" s="202"/>
      <c r="P484" s="44">
        <f t="shared" si="166"/>
        <v>0</v>
      </c>
      <c r="Q484" s="32" t="e">
        <f t="shared" si="170"/>
        <v>#DIV/0!</v>
      </c>
      <c r="R484" s="32" t="e">
        <f>P484/P489</f>
        <v>#DIV/0!</v>
      </c>
      <c r="S484" s="44">
        <f t="shared" si="167"/>
        <v>0</v>
      </c>
      <c r="T484" s="39" t="e">
        <f t="shared" ref="T484:T489" si="173">+S484/V484</f>
        <v>#DIV/0!</v>
      </c>
      <c r="U484" s="32" t="e">
        <f>S484/S489</f>
        <v>#DIV/0!</v>
      </c>
      <c r="V484" s="44">
        <f t="shared" si="171"/>
        <v>0</v>
      </c>
      <c r="W484" s="32">
        <v>1</v>
      </c>
      <c r="X484" s="32" t="e">
        <f>V484/V489</f>
        <v>#DIV/0!</v>
      </c>
    </row>
    <row r="485" spans="2:24">
      <c r="B485" s="201" t="s">
        <v>41</v>
      </c>
      <c r="C485" s="202"/>
      <c r="D485" s="44">
        <f t="shared" si="164"/>
        <v>0</v>
      </c>
      <c r="E485" s="32" t="e">
        <f t="shared" si="168"/>
        <v>#DIV/0!</v>
      </c>
      <c r="F485" s="32" t="e">
        <f>D485/D489</f>
        <v>#DIV/0!</v>
      </c>
      <c r="G485" s="44">
        <f t="shared" si="165"/>
        <v>0</v>
      </c>
      <c r="H485" s="45" t="e">
        <f t="shared" si="172"/>
        <v>#DIV/0!</v>
      </c>
      <c r="I485" s="32" t="e">
        <f>G485/G489</f>
        <v>#DIV/0!</v>
      </c>
      <c r="J485" s="44">
        <f t="shared" si="169"/>
        <v>0</v>
      </c>
      <c r="K485" s="32">
        <v>1</v>
      </c>
      <c r="L485" s="32" t="e">
        <f>J485/J489</f>
        <v>#DIV/0!</v>
      </c>
      <c r="N485" s="201" t="s">
        <v>104</v>
      </c>
      <c r="O485" s="202"/>
      <c r="P485" s="44">
        <f t="shared" si="166"/>
        <v>0</v>
      </c>
      <c r="Q485" s="32" t="e">
        <f t="shared" si="170"/>
        <v>#DIV/0!</v>
      </c>
      <c r="R485" s="32" t="e">
        <f>P485/P489</f>
        <v>#DIV/0!</v>
      </c>
      <c r="S485" s="44">
        <f t="shared" si="167"/>
        <v>0</v>
      </c>
      <c r="T485" s="39" t="e">
        <f t="shared" si="173"/>
        <v>#DIV/0!</v>
      </c>
      <c r="U485" s="32" t="e">
        <f>S485/S489</f>
        <v>#DIV/0!</v>
      </c>
      <c r="V485" s="44">
        <f t="shared" si="171"/>
        <v>0</v>
      </c>
      <c r="W485" s="32">
        <v>1</v>
      </c>
      <c r="X485" s="32" t="e">
        <f>V485/V489</f>
        <v>#DIV/0!</v>
      </c>
    </row>
    <row r="486" spans="2:24">
      <c r="B486" s="201" t="s">
        <v>42</v>
      </c>
      <c r="C486" s="202"/>
      <c r="D486" s="44">
        <f t="shared" si="164"/>
        <v>0</v>
      </c>
      <c r="E486" s="32" t="e">
        <f t="shared" si="168"/>
        <v>#DIV/0!</v>
      </c>
      <c r="F486" s="32" t="e">
        <f>D486/D489</f>
        <v>#DIV/0!</v>
      </c>
      <c r="G486" s="44">
        <f t="shared" si="165"/>
        <v>0</v>
      </c>
      <c r="H486" s="45" t="e">
        <f t="shared" si="172"/>
        <v>#DIV/0!</v>
      </c>
      <c r="I486" s="32" t="e">
        <f>G486/G489</f>
        <v>#DIV/0!</v>
      </c>
      <c r="J486" s="44">
        <f t="shared" si="169"/>
        <v>0</v>
      </c>
      <c r="K486" s="32">
        <v>1</v>
      </c>
      <c r="L486" s="32" t="e">
        <f>J486/J489</f>
        <v>#DIV/0!</v>
      </c>
      <c r="N486" s="201" t="s">
        <v>105</v>
      </c>
      <c r="O486" s="202"/>
      <c r="P486" s="44">
        <f t="shared" si="166"/>
        <v>0</v>
      </c>
      <c r="Q486" s="32" t="e">
        <f t="shared" si="170"/>
        <v>#DIV/0!</v>
      </c>
      <c r="R486" s="32" t="e">
        <f>P486/P489</f>
        <v>#DIV/0!</v>
      </c>
      <c r="S486" s="44">
        <f t="shared" si="167"/>
        <v>0</v>
      </c>
      <c r="T486" s="45" t="e">
        <f t="shared" si="173"/>
        <v>#DIV/0!</v>
      </c>
      <c r="U486" s="32" t="e">
        <f>S486/S489</f>
        <v>#DIV/0!</v>
      </c>
      <c r="V486" s="44">
        <f t="shared" si="171"/>
        <v>0</v>
      </c>
      <c r="W486" s="32">
        <v>1</v>
      </c>
      <c r="X486" s="32" t="e">
        <f>V486/V489</f>
        <v>#DIV/0!</v>
      </c>
    </row>
    <row r="487" spans="2:24">
      <c r="B487" s="201" t="s">
        <v>43</v>
      </c>
      <c r="C487" s="202"/>
      <c r="D487" s="44">
        <f t="shared" si="164"/>
        <v>0</v>
      </c>
      <c r="E487" s="32" t="e">
        <f t="shared" si="168"/>
        <v>#DIV/0!</v>
      </c>
      <c r="F487" s="32" t="e">
        <f>D487/D489</f>
        <v>#DIV/0!</v>
      </c>
      <c r="G487" s="44">
        <f t="shared" si="165"/>
        <v>0</v>
      </c>
      <c r="H487" s="45" t="e">
        <f t="shared" si="172"/>
        <v>#DIV/0!</v>
      </c>
      <c r="I487" s="32" t="e">
        <f>G487/G489</f>
        <v>#DIV/0!</v>
      </c>
      <c r="J487" s="44">
        <f t="shared" si="169"/>
        <v>0</v>
      </c>
      <c r="K487" s="32">
        <v>1</v>
      </c>
      <c r="L487" s="32" t="e">
        <f>J487/J489</f>
        <v>#DIV/0!</v>
      </c>
      <c r="N487" s="201" t="s">
        <v>106</v>
      </c>
      <c r="O487" s="202"/>
      <c r="P487" s="44">
        <f t="shared" si="166"/>
        <v>0</v>
      </c>
      <c r="Q487" s="32" t="e">
        <f t="shared" si="170"/>
        <v>#DIV/0!</v>
      </c>
      <c r="R487" s="32" t="e">
        <f>P487/P489</f>
        <v>#DIV/0!</v>
      </c>
      <c r="S487" s="44">
        <f t="shared" si="167"/>
        <v>0</v>
      </c>
      <c r="T487" s="45" t="e">
        <f t="shared" si="173"/>
        <v>#DIV/0!</v>
      </c>
      <c r="U487" s="32" t="e">
        <f>S487/S489</f>
        <v>#DIV/0!</v>
      </c>
      <c r="V487" s="44">
        <f t="shared" si="171"/>
        <v>0</v>
      </c>
      <c r="W487" s="32">
        <v>1</v>
      </c>
      <c r="X487" s="32" t="e">
        <f>V487/V489</f>
        <v>#DIV/0!</v>
      </c>
    </row>
    <row r="488" spans="2:24">
      <c r="B488" s="201" t="s">
        <v>44</v>
      </c>
      <c r="C488" s="202"/>
      <c r="D488" s="44">
        <f t="shared" si="164"/>
        <v>0</v>
      </c>
      <c r="E488" s="32" t="e">
        <f t="shared" si="168"/>
        <v>#DIV/0!</v>
      </c>
      <c r="F488" s="32" t="e">
        <f>D488/D489</f>
        <v>#DIV/0!</v>
      </c>
      <c r="G488" s="44">
        <f t="shared" si="165"/>
        <v>0</v>
      </c>
      <c r="H488" s="45" t="e">
        <f t="shared" si="172"/>
        <v>#DIV/0!</v>
      </c>
      <c r="I488" s="32" t="e">
        <f>G488/G489</f>
        <v>#DIV/0!</v>
      </c>
      <c r="J488" s="44">
        <f t="shared" si="169"/>
        <v>0</v>
      </c>
      <c r="K488" s="32">
        <v>1</v>
      </c>
      <c r="L488" s="32" t="e">
        <f>J488/J489</f>
        <v>#DIV/0!</v>
      </c>
      <c r="N488" s="201" t="s">
        <v>107</v>
      </c>
      <c r="O488" s="202"/>
      <c r="P488" s="44">
        <f t="shared" si="166"/>
        <v>0</v>
      </c>
      <c r="Q488" s="32" t="e">
        <f t="shared" si="170"/>
        <v>#DIV/0!</v>
      </c>
      <c r="R488" s="32" t="e">
        <f>P488/P489</f>
        <v>#DIV/0!</v>
      </c>
      <c r="S488" s="44">
        <f t="shared" si="167"/>
        <v>0</v>
      </c>
      <c r="T488" s="45" t="e">
        <f t="shared" si="173"/>
        <v>#DIV/0!</v>
      </c>
      <c r="U488" s="32" t="e">
        <f>S488/S489</f>
        <v>#DIV/0!</v>
      </c>
      <c r="V488" s="44">
        <f t="shared" si="171"/>
        <v>0</v>
      </c>
      <c r="W488" s="32">
        <v>1</v>
      </c>
      <c r="X488" s="32" t="e">
        <f>V488/V489</f>
        <v>#DIV/0!</v>
      </c>
    </row>
    <row r="489" spans="2:24">
      <c r="B489" s="218" t="s">
        <v>3</v>
      </c>
      <c r="C489" s="219"/>
      <c r="D489" s="35">
        <f>SUM(D481:D488)</f>
        <v>0</v>
      </c>
      <c r="E489" s="40" t="e">
        <f>+D489/J489</f>
        <v>#DIV/0!</v>
      </c>
      <c r="F489" s="40">
        <v>1</v>
      </c>
      <c r="G489" s="35">
        <f>SUM(G481:G488)</f>
        <v>0</v>
      </c>
      <c r="H489" s="40" t="e">
        <f t="shared" si="172"/>
        <v>#DIV/0!</v>
      </c>
      <c r="I489" s="40">
        <v>1</v>
      </c>
      <c r="J489" s="35">
        <f>SUM(J481:J488)</f>
        <v>0</v>
      </c>
      <c r="K489" s="40">
        <v>1</v>
      </c>
      <c r="L489" s="40">
        <v>1</v>
      </c>
      <c r="N489" s="218" t="s">
        <v>3</v>
      </c>
      <c r="O489" s="219"/>
      <c r="P489" s="35">
        <f>SUM(P481:P488)</f>
        <v>0</v>
      </c>
      <c r="Q489" s="40" t="e">
        <f>+P489/V489</f>
        <v>#DIV/0!</v>
      </c>
      <c r="R489" s="40">
        <v>1</v>
      </c>
      <c r="S489" s="35">
        <f>SUM(S481:S488)</f>
        <v>0</v>
      </c>
      <c r="T489" s="40" t="e">
        <f t="shared" si="173"/>
        <v>#DIV/0!</v>
      </c>
      <c r="U489" s="40">
        <v>1</v>
      </c>
      <c r="V489" s="35">
        <f>SUM(V481:V488)</f>
        <v>0</v>
      </c>
      <c r="W489" s="40">
        <v>1</v>
      </c>
      <c r="X489" s="40">
        <v>1</v>
      </c>
    </row>
    <row r="490" spans="2:24">
      <c r="B490" s="46"/>
      <c r="C490" s="46"/>
      <c r="D490" s="23"/>
      <c r="E490" s="24"/>
      <c r="F490" s="24"/>
      <c r="G490" s="23"/>
      <c r="H490" s="24"/>
      <c r="I490" s="24"/>
      <c r="J490" s="23"/>
      <c r="K490" s="24"/>
      <c r="L490" s="24"/>
    </row>
    <row r="491" spans="2:24">
      <c r="B491" s="46"/>
      <c r="C491" s="46"/>
      <c r="D491" s="23"/>
      <c r="E491" s="24"/>
      <c r="F491" s="24"/>
      <c r="G491" s="23"/>
      <c r="H491" s="24"/>
      <c r="I491" s="24"/>
      <c r="J491" s="23"/>
      <c r="K491" s="24"/>
      <c r="L491" s="24"/>
    </row>
    <row r="492" spans="2:24">
      <c r="B492" s="53" t="s">
        <v>70</v>
      </c>
      <c r="C492" s="9"/>
      <c r="D492" s="9"/>
      <c r="E492" s="9"/>
      <c r="F492" s="9"/>
      <c r="G492" s="9"/>
      <c r="H492" s="9"/>
      <c r="I492" s="9"/>
      <c r="J492" s="9"/>
      <c r="K492" s="9"/>
      <c r="L492" s="9"/>
      <c r="N492" s="53" t="s">
        <v>120</v>
      </c>
      <c r="O492" s="9"/>
      <c r="P492" s="9"/>
      <c r="Q492" s="9"/>
      <c r="R492" s="9"/>
      <c r="S492" s="9"/>
      <c r="T492" s="9"/>
      <c r="U492" s="9"/>
      <c r="V492" s="9"/>
      <c r="W492" s="9"/>
      <c r="X492" s="9"/>
    </row>
    <row r="493" spans="2:24">
      <c r="B493" s="220" t="s">
        <v>33</v>
      </c>
      <c r="C493" s="221"/>
      <c r="D493" s="216" t="s">
        <v>31</v>
      </c>
      <c r="E493" s="216"/>
      <c r="F493" s="216"/>
      <c r="G493" s="216"/>
      <c r="H493" s="216"/>
      <c r="I493" s="216"/>
      <c r="J493" s="216"/>
      <c r="K493" s="216"/>
      <c r="L493" s="216"/>
      <c r="N493" s="220" t="s">
        <v>33</v>
      </c>
      <c r="O493" s="221"/>
      <c r="P493" s="216" t="s">
        <v>31</v>
      </c>
      <c r="Q493" s="216"/>
      <c r="R493" s="216"/>
      <c r="S493" s="216"/>
      <c r="T493" s="216"/>
      <c r="U493" s="216"/>
      <c r="V493" s="216"/>
      <c r="W493" s="216"/>
      <c r="X493" s="216"/>
    </row>
    <row r="494" spans="2:24">
      <c r="B494" s="220"/>
      <c r="C494" s="221"/>
      <c r="D494" s="213" t="s">
        <v>34</v>
      </c>
      <c r="E494" s="214"/>
      <c r="F494" s="215"/>
      <c r="G494" s="213" t="s">
        <v>35</v>
      </c>
      <c r="H494" s="214"/>
      <c r="I494" s="215"/>
      <c r="J494" s="213" t="s">
        <v>3</v>
      </c>
      <c r="K494" s="214"/>
      <c r="L494" s="215"/>
      <c r="N494" s="220"/>
      <c r="O494" s="221"/>
      <c r="P494" s="213" t="s">
        <v>34</v>
      </c>
      <c r="Q494" s="214"/>
      <c r="R494" s="215"/>
      <c r="S494" s="213" t="s">
        <v>35</v>
      </c>
      <c r="T494" s="214"/>
      <c r="U494" s="215"/>
      <c r="V494" s="213" t="s">
        <v>3</v>
      </c>
      <c r="W494" s="214"/>
      <c r="X494" s="215"/>
    </row>
    <row r="495" spans="2:24">
      <c r="B495" s="222"/>
      <c r="C495" s="223"/>
      <c r="D495" s="42" t="s">
        <v>36</v>
      </c>
      <c r="E495" s="42" t="s">
        <v>21</v>
      </c>
      <c r="F495" s="42" t="s">
        <v>22</v>
      </c>
      <c r="G495" s="42" t="s">
        <v>36</v>
      </c>
      <c r="H495" s="42" t="s">
        <v>21</v>
      </c>
      <c r="I495" s="42" t="s">
        <v>22</v>
      </c>
      <c r="J495" s="42" t="s">
        <v>36</v>
      </c>
      <c r="K495" s="42" t="s">
        <v>21</v>
      </c>
      <c r="L495" s="42" t="s">
        <v>22</v>
      </c>
      <c r="N495" s="222"/>
      <c r="O495" s="223"/>
      <c r="P495" s="42" t="s">
        <v>36</v>
      </c>
      <c r="Q495" s="42" t="s">
        <v>21</v>
      </c>
      <c r="R495" s="42" t="s">
        <v>22</v>
      </c>
      <c r="S495" s="42" t="s">
        <v>36</v>
      </c>
      <c r="T495" s="42" t="s">
        <v>21</v>
      </c>
      <c r="U495" s="42" t="s">
        <v>22</v>
      </c>
      <c r="V495" s="42" t="s">
        <v>36</v>
      </c>
      <c r="W495" s="42" t="s">
        <v>21</v>
      </c>
      <c r="X495" s="42" t="s">
        <v>22</v>
      </c>
    </row>
    <row r="496" spans="2:24">
      <c r="B496" s="201" t="s">
        <v>37</v>
      </c>
      <c r="C496" s="202"/>
      <c r="D496" s="44">
        <f t="shared" ref="D496:D503" si="174">(D281+D296+D311+D326+D341+D356+D371+D386+D401+D416+D431+D446)/12</f>
        <v>0</v>
      </c>
      <c r="E496" s="32" t="e">
        <f>+D496/J496</f>
        <v>#DIV/0!</v>
      </c>
      <c r="F496" s="32" t="e">
        <f>D496/D504</f>
        <v>#DIV/0!</v>
      </c>
      <c r="G496" s="44">
        <f t="shared" ref="G496:G503" si="175">(G281+G296+G311+G326+G341+G356+G371+G386+G401+G416+G431+G446)/12</f>
        <v>0</v>
      </c>
      <c r="H496" s="43" t="e">
        <f>+G496/J496</f>
        <v>#DIV/0!</v>
      </c>
      <c r="I496" s="32" t="e">
        <f>G496/G504</f>
        <v>#DIV/0!</v>
      </c>
      <c r="J496" s="44">
        <f>+D496+G496</f>
        <v>0</v>
      </c>
      <c r="K496" s="32">
        <v>1</v>
      </c>
      <c r="L496" s="32" t="e">
        <f>J496/J504</f>
        <v>#DIV/0!</v>
      </c>
      <c r="N496" s="201" t="s">
        <v>37</v>
      </c>
      <c r="O496" s="202"/>
      <c r="P496" s="44">
        <f t="shared" ref="P496:P503" si="176">(P281+P296+P311+P326+P341+P356+P371+P386+P401+P416+P431+P446)/12</f>
        <v>0</v>
      </c>
      <c r="Q496" s="32" t="e">
        <f>+P496/V496</f>
        <v>#DIV/0!</v>
      </c>
      <c r="R496" s="32" t="e">
        <f>P496/P504</f>
        <v>#DIV/0!</v>
      </c>
      <c r="S496" s="44">
        <f t="shared" ref="S496:S503" si="177">(S281+S296+S311+S326+S341+S356+S371+S386+S401+S416+S431+S446)/12</f>
        <v>0</v>
      </c>
      <c r="T496" s="43" t="e">
        <f>+S496/V496</f>
        <v>#DIV/0!</v>
      </c>
      <c r="U496" s="32" t="e">
        <f>S496/S504</f>
        <v>#DIV/0!</v>
      </c>
      <c r="V496" s="44">
        <f>+P496+S496</f>
        <v>0</v>
      </c>
      <c r="W496" s="32">
        <v>1</v>
      </c>
      <c r="X496" s="32" t="e">
        <f>V496/V504</f>
        <v>#DIV/0!</v>
      </c>
    </row>
    <row r="497" spans="2:24">
      <c r="B497" s="201" t="s">
        <v>38</v>
      </c>
      <c r="C497" s="202"/>
      <c r="D497" s="44">
        <f t="shared" si="174"/>
        <v>0</v>
      </c>
      <c r="E497" s="32" t="e">
        <f t="shared" ref="E497:E503" si="178">+D497/J497</f>
        <v>#DIV/0!</v>
      </c>
      <c r="F497" s="32" t="e">
        <f>D497/D504</f>
        <v>#DIV/0!</v>
      </c>
      <c r="G497" s="44">
        <f t="shared" si="175"/>
        <v>0</v>
      </c>
      <c r="H497" s="39" t="e">
        <f>+G497/J497</f>
        <v>#DIV/0!</v>
      </c>
      <c r="I497" s="32" t="e">
        <f>G497/G504</f>
        <v>#DIV/0!</v>
      </c>
      <c r="J497" s="44">
        <f t="shared" ref="J497:J503" si="179">+D497+G497</f>
        <v>0</v>
      </c>
      <c r="K497" s="32">
        <v>1</v>
      </c>
      <c r="L497" s="32" t="e">
        <f>J497/J504</f>
        <v>#DIV/0!</v>
      </c>
      <c r="N497" s="201" t="s">
        <v>101</v>
      </c>
      <c r="O497" s="202"/>
      <c r="P497" s="44">
        <f t="shared" si="176"/>
        <v>0</v>
      </c>
      <c r="Q497" s="32" t="e">
        <f t="shared" ref="Q497:Q503" si="180">+P497/V497</f>
        <v>#DIV/0!</v>
      </c>
      <c r="R497" s="32" t="e">
        <f>P497/P504</f>
        <v>#DIV/0!</v>
      </c>
      <c r="S497" s="44">
        <f t="shared" si="177"/>
        <v>0</v>
      </c>
      <c r="T497" s="39" t="e">
        <f>+S497/V497</f>
        <v>#DIV/0!</v>
      </c>
      <c r="U497" s="32" t="e">
        <f>S497/S504</f>
        <v>#DIV/0!</v>
      </c>
      <c r="V497" s="44">
        <f t="shared" ref="V497:V503" si="181">+P497+S497</f>
        <v>0</v>
      </c>
      <c r="W497" s="32">
        <v>1</v>
      </c>
      <c r="X497" s="32" t="e">
        <f>V497/V504</f>
        <v>#DIV/0!</v>
      </c>
    </row>
    <row r="498" spans="2:24">
      <c r="B498" s="201" t="s">
        <v>39</v>
      </c>
      <c r="C498" s="202"/>
      <c r="D498" s="44">
        <f t="shared" si="174"/>
        <v>0</v>
      </c>
      <c r="E498" s="32" t="e">
        <f t="shared" si="178"/>
        <v>#DIV/0!</v>
      </c>
      <c r="F498" s="32" t="e">
        <f>D498/D504</f>
        <v>#DIV/0!</v>
      </c>
      <c r="G498" s="44">
        <f t="shared" si="175"/>
        <v>0</v>
      </c>
      <c r="H498" s="39" t="e">
        <f>+G498/J498</f>
        <v>#DIV/0!</v>
      </c>
      <c r="I498" s="32" t="e">
        <f>G498/G504</f>
        <v>#DIV/0!</v>
      </c>
      <c r="J498" s="44">
        <f t="shared" si="179"/>
        <v>0</v>
      </c>
      <c r="K498" s="32">
        <v>1</v>
      </c>
      <c r="L498" s="32" t="e">
        <f>J498/J504</f>
        <v>#DIV/0!</v>
      </c>
      <c r="N498" s="201" t="s">
        <v>102</v>
      </c>
      <c r="O498" s="202"/>
      <c r="P498" s="44">
        <f t="shared" si="176"/>
        <v>0</v>
      </c>
      <c r="Q498" s="32" t="e">
        <f t="shared" si="180"/>
        <v>#DIV/0!</v>
      </c>
      <c r="R498" s="32" t="e">
        <f>P498/P504</f>
        <v>#DIV/0!</v>
      </c>
      <c r="S498" s="44">
        <f t="shared" si="177"/>
        <v>0</v>
      </c>
      <c r="T498" s="39" t="e">
        <f>+S498/V498</f>
        <v>#DIV/0!</v>
      </c>
      <c r="U498" s="32" t="e">
        <f>S498/S504</f>
        <v>#DIV/0!</v>
      </c>
      <c r="V498" s="44">
        <f t="shared" si="181"/>
        <v>0</v>
      </c>
      <c r="W498" s="32">
        <v>1</v>
      </c>
      <c r="X498" s="32" t="e">
        <f>V498/V504</f>
        <v>#DIV/0!</v>
      </c>
    </row>
    <row r="499" spans="2:24">
      <c r="B499" s="201" t="s">
        <v>40</v>
      </c>
      <c r="C499" s="202"/>
      <c r="D499" s="44">
        <f t="shared" si="174"/>
        <v>0</v>
      </c>
      <c r="E499" s="32" t="e">
        <f t="shared" si="178"/>
        <v>#DIV/0!</v>
      </c>
      <c r="F499" s="32" t="e">
        <f>D499/D504</f>
        <v>#DIV/0!</v>
      </c>
      <c r="G499" s="44">
        <f t="shared" si="175"/>
        <v>0</v>
      </c>
      <c r="H499" s="45" t="e">
        <f t="shared" ref="H499:H504" si="182">+G499/J499</f>
        <v>#DIV/0!</v>
      </c>
      <c r="I499" s="32" t="e">
        <f>G499/G504</f>
        <v>#DIV/0!</v>
      </c>
      <c r="J499" s="44">
        <f t="shared" si="179"/>
        <v>0</v>
      </c>
      <c r="K499" s="32">
        <v>1</v>
      </c>
      <c r="L499" s="32" t="e">
        <f>J499/J504</f>
        <v>#DIV/0!</v>
      </c>
      <c r="N499" s="201" t="s">
        <v>103</v>
      </c>
      <c r="O499" s="202"/>
      <c r="P499" s="44">
        <f t="shared" si="176"/>
        <v>0</v>
      </c>
      <c r="Q499" s="32" t="e">
        <f t="shared" si="180"/>
        <v>#DIV/0!</v>
      </c>
      <c r="R499" s="32" t="e">
        <f>P499/P504</f>
        <v>#DIV/0!</v>
      </c>
      <c r="S499" s="44">
        <f t="shared" si="177"/>
        <v>0</v>
      </c>
      <c r="T499" s="39" t="e">
        <f t="shared" ref="T499:T504" si="183">+S499/V499</f>
        <v>#DIV/0!</v>
      </c>
      <c r="U499" s="32" t="e">
        <f>S499/S504</f>
        <v>#DIV/0!</v>
      </c>
      <c r="V499" s="44">
        <f t="shared" si="181"/>
        <v>0</v>
      </c>
      <c r="W499" s="32">
        <v>1</v>
      </c>
      <c r="X499" s="32" t="e">
        <f>V499/V504</f>
        <v>#DIV/0!</v>
      </c>
    </row>
    <row r="500" spans="2:24">
      <c r="B500" s="201" t="s">
        <v>41</v>
      </c>
      <c r="C500" s="202"/>
      <c r="D500" s="44">
        <f t="shared" si="174"/>
        <v>0</v>
      </c>
      <c r="E500" s="32" t="e">
        <f t="shared" si="178"/>
        <v>#DIV/0!</v>
      </c>
      <c r="F500" s="32" t="e">
        <f>D500/D504</f>
        <v>#DIV/0!</v>
      </c>
      <c r="G500" s="44">
        <f t="shared" si="175"/>
        <v>0</v>
      </c>
      <c r="H500" s="45" t="e">
        <f t="shared" si="182"/>
        <v>#DIV/0!</v>
      </c>
      <c r="I500" s="32" t="e">
        <f>G500/G504</f>
        <v>#DIV/0!</v>
      </c>
      <c r="J500" s="44">
        <f t="shared" si="179"/>
        <v>0</v>
      </c>
      <c r="K500" s="32">
        <v>1</v>
      </c>
      <c r="L500" s="32" t="e">
        <f>J500/J504</f>
        <v>#DIV/0!</v>
      </c>
      <c r="N500" s="201" t="s">
        <v>104</v>
      </c>
      <c r="O500" s="202"/>
      <c r="P500" s="44">
        <f t="shared" si="176"/>
        <v>0</v>
      </c>
      <c r="Q500" s="32" t="e">
        <f t="shared" si="180"/>
        <v>#DIV/0!</v>
      </c>
      <c r="R500" s="32" t="e">
        <f>P500/P504</f>
        <v>#DIV/0!</v>
      </c>
      <c r="S500" s="44">
        <f t="shared" si="177"/>
        <v>0</v>
      </c>
      <c r="T500" s="39" t="e">
        <f t="shared" si="183"/>
        <v>#DIV/0!</v>
      </c>
      <c r="U500" s="32" t="e">
        <f>S500/S504</f>
        <v>#DIV/0!</v>
      </c>
      <c r="V500" s="44">
        <f t="shared" si="181"/>
        <v>0</v>
      </c>
      <c r="W500" s="32">
        <v>1</v>
      </c>
      <c r="X500" s="32" t="e">
        <f>V500/V504</f>
        <v>#DIV/0!</v>
      </c>
    </row>
    <row r="501" spans="2:24">
      <c r="B501" s="201" t="s">
        <v>42</v>
      </c>
      <c r="C501" s="202"/>
      <c r="D501" s="44">
        <f t="shared" si="174"/>
        <v>0</v>
      </c>
      <c r="E501" s="32" t="e">
        <f t="shared" si="178"/>
        <v>#DIV/0!</v>
      </c>
      <c r="F501" s="32" t="e">
        <f>D501/D504</f>
        <v>#DIV/0!</v>
      </c>
      <c r="G501" s="44">
        <f t="shared" si="175"/>
        <v>0</v>
      </c>
      <c r="H501" s="45" t="e">
        <f t="shared" si="182"/>
        <v>#DIV/0!</v>
      </c>
      <c r="I501" s="32" t="e">
        <f>G501/G504</f>
        <v>#DIV/0!</v>
      </c>
      <c r="J501" s="44">
        <f t="shared" si="179"/>
        <v>0</v>
      </c>
      <c r="K501" s="32">
        <v>1</v>
      </c>
      <c r="L501" s="32" t="e">
        <f>J501/J504</f>
        <v>#DIV/0!</v>
      </c>
      <c r="N501" s="201" t="s">
        <v>105</v>
      </c>
      <c r="O501" s="202"/>
      <c r="P501" s="44">
        <f t="shared" si="176"/>
        <v>0</v>
      </c>
      <c r="Q501" s="32" t="e">
        <f t="shared" si="180"/>
        <v>#DIV/0!</v>
      </c>
      <c r="R501" s="32" t="e">
        <f>P501/P504</f>
        <v>#DIV/0!</v>
      </c>
      <c r="S501" s="44">
        <f t="shared" si="177"/>
        <v>0</v>
      </c>
      <c r="T501" s="45" t="e">
        <f t="shared" si="183"/>
        <v>#DIV/0!</v>
      </c>
      <c r="U501" s="32" t="e">
        <f>S501/S504</f>
        <v>#DIV/0!</v>
      </c>
      <c r="V501" s="44">
        <f t="shared" si="181"/>
        <v>0</v>
      </c>
      <c r="W501" s="32">
        <v>1</v>
      </c>
      <c r="X501" s="32" t="e">
        <f>V501/V504</f>
        <v>#DIV/0!</v>
      </c>
    </row>
    <row r="502" spans="2:24">
      <c r="B502" s="201" t="s">
        <v>43</v>
      </c>
      <c r="C502" s="202"/>
      <c r="D502" s="44">
        <f t="shared" si="174"/>
        <v>0</v>
      </c>
      <c r="E502" s="32" t="e">
        <f t="shared" si="178"/>
        <v>#DIV/0!</v>
      </c>
      <c r="F502" s="32" t="e">
        <f>D502/D504</f>
        <v>#DIV/0!</v>
      </c>
      <c r="G502" s="44">
        <f t="shared" si="175"/>
        <v>0</v>
      </c>
      <c r="H502" s="45" t="e">
        <f t="shared" si="182"/>
        <v>#DIV/0!</v>
      </c>
      <c r="I502" s="32" t="e">
        <f>G502/G504</f>
        <v>#DIV/0!</v>
      </c>
      <c r="J502" s="44">
        <f t="shared" si="179"/>
        <v>0</v>
      </c>
      <c r="K502" s="32">
        <v>1</v>
      </c>
      <c r="L502" s="32" t="e">
        <f>J502/J504</f>
        <v>#DIV/0!</v>
      </c>
      <c r="N502" s="201" t="s">
        <v>106</v>
      </c>
      <c r="O502" s="202"/>
      <c r="P502" s="44">
        <f t="shared" si="176"/>
        <v>0</v>
      </c>
      <c r="Q502" s="32" t="e">
        <f t="shared" si="180"/>
        <v>#DIV/0!</v>
      </c>
      <c r="R502" s="32" t="e">
        <f>P502/P504</f>
        <v>#DIV/0!</v>
      </c>
      <c r="S502" s="44">
        <f t="shared" si="177"/>
        <v>0</v>
      </c>
      <c r="T502" s="45" t="e">
        <f t="shared" si="183"/>
        <v>#DIV/0!</v>
      </c>
      <c r="U502" s="32" t="e">
        <f>S502/S504</f>
        <v>#DIV/0!</v>
      </c>
      <c r="V502" s="44">
        <f t="shared" si="181"/>
        <v>0</v>
      </c>
      <c r="W502" s="32">
        <v>1</v>
      </c>
      <c r="X502" s="32" t="e">
        <f>V502/V504</f>
        <v>#DIV/0!</v>
      </c>
    </row>
    <row r="503" spans="2:24">
      <c r="B503" s="201" t="s">
        <v>44</v>
      </c>
      <c r="C503" s="202"/>
      <c r="D503" s="44">
        <f t="shared" si="174"/>
        <v>0</v>
      </c>
      <c r="E503" s="32" t="e">
        <f t="shared" si="178"/>
        <v>#DIV/0!</v>
      </c>
      <c r="F503" s="32" t="e">
        <f>D503/D504</f>
        <v>#DIV/0!</v>
      </c>
      <c r="G503" s="44">
        <f t="shared" si="175"/>
        <v>0</v>
      </c>
      <c r="H503" s="45" t="e">
        <f t="shared" si="182"/>
        <v>#DIV/0!</v>
      </c>
      <c r="I503" s="32" t="e">
        <f>G503/G504</f>
        <v>#DIV/0!</v>
      </c>
      <c r="J503" s="44">
        <f t="shared" si="179"/>
        <v>0</v>
      </c>
      <c r="K503" s="32">
        <v>1</v>
      </c>
      <c r="L503" s="32" t="e">
        <f>J503/J504</f>
        <v>#DIV/0!</v>
      </c>
      <c r="N503" s="201" t="s">
        <v>107</v>
      </c>
      <c r="O503" s="202"/>
      <c r="P503" s="44">
        <f t="shared" si="176"/>
        <v>0</v>
      </c>
      <c r="Q503" s="32" t="e">
        <f t="shared" si="180"/>
        <v>#DIV/0!</v>
      </c>
      <c r="R503" s="32" t="e">
        <f>P503/P504</f>
        <v>#DIV/0!</v>
      </c>
      <c r="S503" s="44">
        <f t="shared" si="177"/>
        <v>0</v>
      </c>
      <c r="T503" s="45" t="e">
        <f t="shared" si="183"/>
        <v>#DIV/0!</v>
      </c>
      <c r="U503" s="32" t="e">
        <f>S503/S504</f>
        <v>#DIV/0!</v>
      </c>
      <c r="V503" s="44">
        <f t="shared" si="181"/>
        <v>0</v>
      </c>
      <c r="W503" s="32">
        <v>1</v>
      </c>
      <c r="X503" s="32" t="e">
        <f>V503/V504</f>
        <v>#DIV/0!</v>
      </c>
    </row>
    <row r="504" spans="2:24">
      <c r="B504" s="218" t="s">
        <v>3</v>
      </c>
      <c r="C504" s="219"/>
      <c r="D504" s="35">
        <f>SUM(D496:D503)</f>
        <v>0</v>
      </c>
      <c r="E504" s="40" t="e">
        <f>+D504/J504</f>
        <v>#DIV/0!</v>
      </c>
      <c r="F504" s="40">
        <v>1</v>
      </c>
      <c r="G504" s="35">
        <f>SUM(G496:G503)</f>
        <v>0</v>
      </c>
      <c r="H504" s="40" t="e">
        <f t="shared" si="182"/>
        <v>#DIV/0!</v>
      </c>
      <c r="I504" s="40">
        <v>1</v>
      </c>
      <c r="J504" s="35">
        <f>SUM(J496:J503)</f>
        <v>0</v>
      </c>
      <c r="K504" s="40">
        <v>1</v>
      </c>
      <c r="L504" s="40">
        <v>1</v>
      </c>
      <c r="N504" s="218" t="s">
        <v>3</v>
      </c>
      <c r="O504" s="219"/>
      <c r="P504" s="35">
        <f>SUM(P496:P503)</f>
        <v>0</v>
      </c>
      <c r="Q504" s="40" t="e">
        <f>+P504/V504</f>
        <v>#DIV/0!</v>
      </c>
      <c r="R504" s="40">
        <v>1</v>
      </c>
      <c r="S504" s="35">
        <f>SUM(S496:S503)</f>
        <v>0</v>
      </c>
      <c r="T504" s="40" t="e">
        <f t="shared" si="183"/>
        <v>#DIV/0!</v>
      </c>
      <c r="U504" s="40">
        <v>1</v>
      </c>
      <c r="V504" s="35">
        <f>SUM(V496:V503)</f>
        <v>0</v>
      </c>
      <c r="W504" s="40">
        <v>1</v>
      </c>
      <c r="X504" s="40">
        <v>1</v>
      </c>
    </row>
    <row r="507" spans="2:24" ht="17.399999999999999">
      <c r="B507" s="15" t="s">
        <v>84</v>
      </c>
      <c r="C507" s="47"/>
      <c r="D507" s="47"/>
      <c r="E507" s="47"/>
      <c r="F507" s="47"/>
      <c r="G507" s="47"/>
      <c r="H507" s="47"/>
      <c r="I507" s="47"/>
      <c r="J507" s="47"/>
      <c r="K507" s="47"/>
      <c r="L507" s="47"/>
      <c r="M507" s="20"/>
      <c r="N507" s="20"/>
    </row>
    <row r="508" spans="2:24" ht="15.6">
      <c r="B508" s="48" t="s">
        <v>74</v>
      </c>
      <c r="C508" s="47"/>
      <c r="D508" s="47"/>
      <c r="E508" s="47"/>
      <c r="F508" s="47"/>
      <c r="G508" s="47"/>
      <c r="H508" s="47"/>
      <c r="I508" s="47"/>
      <c r="J508" s="47"/>
      <c r="K508" s="47"/>
      <c r="L508" s="47"/>
      <c r="M508" s="20"/>
      <c r="N508" s="20"/>
    </row>
    <row r="509" spans="2:24" ht="15.6">
      <c r="B509" s="22"/>
      <c r="C509" s="47"/>
      <c r="D509" s="47"/>
      <c r="E509" s="47"/>
      <c r="F509" s="47"/>
      <c r="G509" s="47"/>
      <c r="H509" s="47"/>
      <c r="I509" s="47"/>
      <c r="J509" s="47"/>
      <c r="K509" s="47"/>
      <c r="L509" s="47"/>
      <c r="M509" s="20"/>
      <c r="N509" s="20"/>
    </row>
    <row r="510" spans="2:24">
      <c r="B510" s="226" t="s">
        <v>75</v>
      </c>
      <c r="C510" s="226"/>
      <c r="D510" s="4" t="s">
        <v>76</v>
      </c>
      <c r="E510" s="226" t="s">
        <v>77</v>
      </c>
      <c r="F510" s="226"/>
      <c r="G510" s="226"/>
      <c r="H510" s="226"/>
      <c r="I510" s="226"/>
      <c r="J510" s="226"/>
      <c r="K510" s="226"/>
      <c r="L510" s="226"/>
      <c r="M510" s="226"/>
      <c r="N510" s="226"/>
    </row>
    <row r="511" spans="2:24">
      <c r="B511" s="224" t="s">
        <v>78</v>
      </c>
      <c r="C511" s="224"/>
      <c r="D511" s="49">
        <v>0</v>
      </c>
      <c r="E511" s="225" t="s">
        <v>129</v>
      </c>
      <c r="F511" s="225"/>
      <c r="G511" s="225"/>
      <c r="H511" s="225"/>
      <c r="I511" s="225"/>
      <c r="J511" s="225"/>
      <c r="K511" s="225"/>
      <c r="L511" s="225"/>
      <c r="M511" s="225"/>
      <c r="N511" s="225"/>
    </row>
    <row r="512" spans="2:24">
      <c r="B512" s="224" t="s">
        <v>79</v>
      </c>
      <c r="C512" s="224"/>
      <c r="D512" s="49">
        <v>1</v>
      </c>
      <c r="E512" s="225" t="s">
        <v>153</v>
      </c>
      <c r="F512" s="225"/>
      <c r="G512" s="225"/>
      <c r="H512" s="225"/>
      <c r="I512" s="225"/>
      <c r="J512" s="225"/>
      <c r="K512" s="225"/>
      <c r="L512" s="225"/>
      <c r="M512" s="225"/>
      <c r="N512" s="225"/>
    </row>
    <row r="513" spans="2:14">
      <c r="B513" s="224" t="s">
        <v>80</v>
      </c>
      <c r="C513" s="224"/>
      <c r="D513" s="49">
        <v>2</v>
      </c>
      <c r="E513" s="225" t="s">
        <v>154</v>
      </c>
      <c r="F513" s="225"/>
      <c r="G513" s="225"/>
      <c r="H513" s="225"/>
      <c r="I513" s="225"/>
      <c r="J513" s="225"/>
      <c r="K513" s="225"/>
      <c r="L513" s="225"/>
      <c r="M513" s="225"/>
      <c r="N513" s="225"/>
    </row>
    <row r="514" spans="2:14">
      <c r="B514" s="224" t="s">
        <v>85</v>
      </c>
      <c r="C514" s="224"/>
      <c r="D514" s="49">
        <v>3</v>
      </c>
      <c r="E514" s="225" t="s">
        <v>128</v>
      </c>
      <c r="F514" s="225"/>
      <c r="G514" s="225"/>
      <c r="H514" s="225"/>
      <c r="I514" s="225"/>
      <c r="J514" s="225"/>
      <c r="K514" s="225"/>
      <c r="L514" s="225"/>
      <c r="M514" s="225"/>
      <c r="N514" s="225"/>
    </row>
    <row r="515" spans="2:14">
      <c r="B515" s="224" t="s">
        <v>18</v>
      </c>
      <c r="C515" s="224"/>
      <c r="D515" s="49">
        <v>4</v>
      </c>
      <c r="E515" s="225" t="s">
        <v>127</v>
      </c>
      <c r="F515" s="225"/>
      <c r="G515" s="225"/>
      <c r="H515" s="225"/>
      <c r="I515" s="225"/>
      <c r="J515" s="225"/>
      <c r="K515" s="225"/>
      <c r="L515" s="225"/>
      <c r="M515" s="225"/>
      <c r="N515" s="225"/>
    </row>
    <row r="516" spans="2:14">
      <c r="B516" s="224" t="s">
        <v>15</v>
      </c>
      <c r="C516" s="224"/>
      <c r="D516" s="49">
        <v>5</v>
      </c>
      <c r="E516" s="225" t="s">
        <v>126</v>
      </c>
      <c r="F516" s="225"/>
      <c r="G516" s="225"/>
      <c r="H516" s="225"/>
      <c r="I516" s="225"/>
      <c r="J516" s="225"/>
      <c r="K516" s="225"/>
      <c r="L516" s="225"/>
      <c r="M516" s="225"/>
      <c r="N516" s="225"/>
    </row>
    <row r="517" spans="2:14" ht="17.399999999999999">
      <c r="B517" s="15"/>
      <c r="C517" s="47"/>
      <c r="D517" s="47"/>
      <c r="E517" s="47"/>
      <c r="F517" s="47"/>
      <c r="G517" s="47"/>
      <c r="H517" s="47"/>
      <c r="I517" s="47"/>
      <c r="J517" s="47"/>
      <c r="K517" s="47"/>
      <c r="L517" s="47"/>
      <c r="M517" s="20"/>
      <c r="N517" s="20"/>
    </row>
    <row r="518" spans="2:14">
      <c r="L518" s="23"/>
      <c r="M518" s="24"/>
    </row>
    <row r="519" spans="2:14">
      <c r="B519" s="22" t="s">
        <v>131</v>
      </c>
    </row>
    <row r="520" spans="2:14">
      <c r="B520" s="226" t="s">
        <v>75</v>
      </c>
      <c r="C520" s="226"/>
      <c r="D520" s="8" t="s">
        <v>76</v>
      </c>
      <c r="E520" s="8" t="s">
        <v>13</v>
      </c>
      <c r="F520" s="8" t="s">
        <v>2</v>
      </c>
      <c r="M520" s="6"/>
    </row>
    <row r="521" spans="2:14">
      <c r="B521" s="224" t="s">
        <v>78</v>
      </c>
      <c r="C521" s="224"/>
      <c r="D521" s="49">
        <v>0</v>
      </c>
      <c r="E521" s="44"/>
      <c r="F521" s="32" t="e">
        <f>E521/E527</f>
        <v>#DIV/0!</v>
      </c>
      <c r="H521" s="6"/>
      <c r="M521" s="6"/>
    </row>
    <row r="522" spans="2:14">
      <c r="B522" s="224" t="s">
        <v>79</v>
      </c>
      <c r="C522" s="224"/>
      <c r="D522" s="49">
        <v>1</v>
      </c>
      <c r="E522" s="44"/>
      <c r="F522" s="32" t="e">
        <f>E522/E527</f>
        <v>#DIV/0!</v>
      </c>
      <c r="H522" s="6"/>
      <c r="M522" s="6"/>
    </row>
    <row r="523" spans="2:14">
      <c r="B523" s="224" t="s">
        <v>80</v>
      </c>
      <c r="C523" s="224"/>
      <c r="D523" s="49">
        <v>2</v>
      </c>
      <c r="E523" s="12"/>
      <c r="F523" s="32" t="e">
        <f>E523/E527</f>
        <v>#DIV/0!</v>
      </c>
      <c r="H523" s="6"/>
      <c r="M523" s="6"/>
    </row>
    <row r="524" spans="2:14">
      <c r="B524" s="224" t="s">
        <v>85</v>
      </c>
      <c r="C524" s="224"/>
      <c r="D524" s="49">
        <v>3</v>
      </c>
      <c r="E524" s="12"/>
      <c r="F524" s="32" t="e">
        <f>E524/E527</f>
        <v>#DIV/0!</v>
      </c>
      <c r="H524" s="6"/>
      <c r="M524" s="6"/>
    </row>
    <row r="525" spans="2:14">
      <c r="B525" s="224" t="s">
        <v>18</v>
      </c>
      <c r="C525" s="224"/>
      <c r="D525" s="49">
        <v>4</v>
      </c>
      <c r="E525" s="51"/>
      <c r="F525" s="32" t="e">
        <f>E525/E527</f>
        <v>#DIV/0!</v>
      </c>
      <c r="H525" s="6"/>
      <c r="M525" s="6"/>
    </row>
    <row r="526" spans="2:14">
      <c r="B526" s="224" t="s">
        <v>15</v>
      </c>
      <c r="C526" s="224"/>
      <c r="D526" s="49">
        <v>5</v>
      </c>
      <c r="E526" s="12"/>
      <c r="F526" s="32" t="e">
        <f>E526/E527</f>
        <v>#DIV/0!</v>
      </c>
      <c r="H526" s="6"/>
    </row>
    <row r="527" spans="2:14">
      <c r="B527" s="224" t="s">
        <v>3</v>
      </c>
      <c r="C527" s="224"/>
      <c r="D527" s="52" t="s">
        <v>81</v>
      </c>
      <c r="E527" s="35">
        <f>SUM(E521:E526)</f>
        <v>0</v>
      </c>
      <c r="F527" s="40">
        <v>1</v>
      </c>
    </row>
    <row r="528" spans="2:14">
      <c r="H528" s="6"/>
      <c r="I528" s="6"/>
      <c r="J528" s="6"/>
      <c r="K528" s="6"/>
      <c r="L528" s="6"/>
      <c r="M528" s="24"/>
    </row>
    <row r="530" spans="2:21">
      <c r="B530" s="22" t="s">
        <v>316</v>
      </c>
    </row>
    <row r="531" spans="2:21">
      <c r="B531" s="22"/>
      <c r="E531" s="227">
        <v>44469</v>
      </c>
      <c r="F531" s="226"/>
      <c r="G531" s="227">
        <v>44561</v>
      </c>
      <c r="H531" s="226"/>
      <c r="I531" s="227">
        <v>44651</v>
      </c>
      <c r="J531" s="226"/>
      <c r="K531" s="227">
        <v>44742</v>
      </c>
      <c r="L531" s="226"/>
      <c r="M531" s="227">
        <v>44834</v>
      </c>
      <c r="N531" s="226"/>
      <c r="Q531" s="16"/>
      <c r="R531" s="16"/>
      <c r="S531" s="16"/>
      <c r="T531" s="16"/>
      <c r="U531" s="16"/>
    </row>
    <row r="532" spans="2:21">
      <c r="B532" s="226" t="s">
        <v>75</v>
      </c>
      <c r="C532" s="226"/>
      <c r="D532" s="8" t="s">
        <v>76</v>
      </c>
      <c r="E532" s="8" t="s">
        <v>13</v>
      </c>
      <c r="F532" s="8" t="s">
        <v>2</v>
      </c>
      <c r="G532" s="8" t="s">
        <v>13</v>
      </c>
      <c r="H532" s="8" t="s">
        <v>2</v>
      </c>
      <c r="I532" s="8" t="s">
        <v>13</v>
      </c>
      <c r="J532" s="8" t="s">
        <v>2</v>
      </c>
      <c r="K532" s="8" t="s">
        <v>13</v>
      </c>
      <c r="L532" s="8" t="s">
        <v>2</v>
      </c>
      <c r="M532" s="8" t="s">
        <v>13</v>
      </c>
      <c r="N532" s="8" t="s">
        <v>2</v>
      </c>
    </row>
    <row r="533" spans="2:21">
      <c r="B533" s="224" t="s">
        <v>78</v>
      </c>
      <c r="C533" s="224"/>
      <c r="D533" s="49">
        <v>0</v>
      </c>
      <c r="E533" s="44">
        <v>7501</v>
      </c>
      <c r="F533" s="32">
        <f>E533/E539</f>
        <v>0.55661917482932621</v>
      </c>
      <c r="G533" s="44">
        <v>7669</v>
      </c>
      <c r="H533" s="32">
        <f>G533/G539</f>
        <v>0.55839522353283821</v>
      </c>
      <c r="I533" s="44">
        <v>7967</v>
      </c>
      <c r="J533" s="32">
        <f>I533/I539</f>
        <v>0.544640415641236</v>
      </c>
      <c r="K533" s="44">
        <v>8346</v>
      </c>
      <c r="L533" s="32">
        <f>K533/K539</f>
        <v>0.52802733139314184</v>
      </c>
      <c r="M533" s="44">
        <v>8833</v>
      </c>
      <c r="N533" s="32">
        <f>M533/M539</f>
        <v>0.51983286252354044</v>
      </c>
    </row>
    <row r="534" spans="2:21">
      <c r="B534" s="224" t="s">
        <v>79</v>
      </c>
      <c r="C534" s="224"/>
      <c r="D534" s="49">
        <v>1</v>
      </c>
      <c r="E534" s="44">
        <v>2386</v>
      </c>
      <c r="F534" s="32">
        <f>E534/E539</f>
        <v>0.17705550608489165</v>
      </c>
      <c r="G534" s="44">
        <v>2412</v>
      </c>
      <c r="H534" s="32">
        <f>G534/G539</f>
        <v>0.17562254259501967</v>
      </c>
      <c r="I534" s="44">
        <v>2963</v>
      </c>
      <c r="J534" s="32">
        <f>I534/I539</f>
        <v>0.20255674049767569</v>
      </c>
      <c r="K534" s="44">
        <v>3420</v>
      </c>
      <c r="L534" s="32">
        <f>K534/K539</f>
        <v>0.21637352903960522</v>
      </c>
      <c r="M534" s="44">
        <v>3985</v>
      </c>
      <c r="N534" s="32">
        <f>M534/M539</f>
        <v>0.23452212806026365</v>
      </c>
    </row>
    <row r="535" spans="2:21">
      <c r="B535" s="224" t="s">
        <v>80</v>
      </c>
      <c r="C535" s="224"/>
      <c r="D535" s="49">
        <v>2</v>
      </c>
      <c r="E535" s="12">
        <v>1713</v>
      </c>
      <c r="F535" s="32">
        <f>E535/E539</f>
        <v>0.12711487088156723</v>
      </c>
      <c r="G535" s="12">
        <v>1762</v>
      </c>
      <c r="H535" s="32">
        <f>G535/G539</f>
        <v>0.12829474297364205</v>
      </c>
      <c r="I535" s="12">
        <v>1692</v>
      </c>
      <c r="J535" s="32">
        <f>I535/I539</f>
        <v>0.11566858080393766</v>
      </c>
      <c r="K535" s="12">
        <v>1832</v>
      </c>
      <c r="L535" s="32">
        <f>K535/K539</f>
        <v>0.11590535239782361</v>
      </c>
      <c r="M535" s="12">
        <v>1962</v>
      </c>
      <c r="N535" s="32">
        <f>M535/M539</f>
        <v>0.11546610169491525</v>
      </c>
    </row>
    <row r="536" spans="2:21">
      <c r="B536" s="224" t="s">
        <v>85</v>
      </c>
      <c r="C536" s="224"/>
      <c r="D536" s="49">
        <v>3</v>
      </c>
      <c r="E536" s="12">
        <v>1469</v>
      </c>
      <c r="F536" s="32">
        <f>E536/E539</f>
        <v>0.10900860789551796</v>
      </c>
      <c r="G536" s="12">
        <v>1487</v>
      </c>
      <c r="H536" s="32">
        <f>G536/G539</f>
        <v>0.10827144313382846</v>
      </c>
      <c r="I536" s="12">
        <v>1499</v>
      </c>
      <c r="J536" s="32">
        <f>I536/I539</f>
        <v>0.10247470604320481</v>
      </c>
      <c r="K536" s="12">
        <v>1653</v>
      </c>
      <c r="L536" s="32">
        <f>K536/K539</f>
        <v>0.10458053903580919</v>
      </c>
      <c r="M536" s="12">
        <v>1702</v>
      </c>
      <c r="N536" s="32">
        <f>M536/M539</f>
        <v>0.1001647834274953</v>
      </c>
    </row>
    <row r="537" spans="2:21">
      <c r="B537" s="224" t="s">
        <v>18</v>
      </c>
      <c r="C537" s="224"/>
      <c r="D537" s="49">
        <v>4</v>
      </c>
      <c r="E537" s="12">
        <v>285</v>
      </c>
      <c r="F537" s="32">
        <f>E537/E539</f>
        <v>2.1148708815672306E-2</v>
      </c>
      <c r="G537" s="12">
        <v>309</v>
      </c>
      <c r="H537" s="32">
        <f>G537/G539</f>
        <v>2.2498907820008737E-2</v>
      </c>
      <c r="I537" s="12">
        <v>352</v>
      </c>
      <c r="J537" s="32">
        <f>I537/I539</f>
        <v>2.4063439978124147E-2</v>
      </c>
      <c r="K537" s="12">
        <v>388</v>
      </c>
      <c r="L537" s="32">
        <f>K537/K539</f>
        <v>2.4547640136656966E-2</v>
      </c>
      <c r="M537" s="12">
        <v>317</v>
      </c>
      <c r="N537" s="32">
        <f>M537/M539</f>
        <v>1.8655838041431262E-2</v>
      </c>
    </row>
    <row r="538" spans="2:21">
      <c r="B538" s="224" t="s">
        <v>15</v>
      </c>
      <c r="C538" s="224"/>
      <c r="D538" s="49">
        <v>5</v>
      </c>
      <c r="E538" s="12">
        <v>122</v>
      </c>
      <c r="F538" s="32">
        <f>E538/E539</f>
        <v>9.0531314930246357E-3</v>
      </c>
      <c r="G538" s="12">
        <v>95</v>
      </c>
      <c r="H538" s="32">
        <f>G538/G539</f>
        <v>6.9171399446628801E-3</v>
      </c>
      <c r="I538" s="12">
        <v>155</v>
      </c>
      <c r="J538" s="32">
        <f>I538/I539</f>
        <v>1.0596117035821712E-2</v>
      </c>
      <c r="K538" s="12">
        <v>167</v>
      </c>
      <c r="L538" s="32">
        <f>K538/K539</f>
        <v>1.0565607996963178E-2</v>
      </c>
      <c r="M538" s="12">
        <v>193</v>
      </c>
      <c r="N538" s="32">
        <f>M538/M539</f>
        <v>1.135828625235405E-2</v>
      </c>
    </row>
    <row r="539" spans="2:21">
      <c r="B539" s="224" t="s">
        <v>3</v>
      </c>
      <c r="C539" s="224"/>
      <c r="D539" s="52" t="s">
        <v>81</v>
      </c>
      <c r="E539" s="35">
        <f>SUM(E533:E538)</f>
        <v>13476</v>
      </c>
      <c r="F539" s="40">
        <v>1</v>
      </c>
      <c r="G539" s="35">
        <f>SUM(G533:G538)</f>
        <v>13734</v>
      </c>
      <c r="H539" s="40">
        <v>1</v>
      </c>
      <c r="I539" s="35">
        <f>SUM(I533:I538)</f>
        <v>14628</v>
      </c>
      <c r="J539" s="40">
        <v>1</v>
      </c>
      <c r="K539" s="35">
        <f>SUM(K533:K538)</f>
        <v>15806</v>
      </c>
      <c r="L539" s="40">
        <v>1</v>
      </c>
      <c r="M539" s="35">
        <f>SUM(M533:M538)</f>
        <v>16992</v>
      </c>
      <c r="N539" s="40">
        <v>1</v>
      </c>
    </row>
  </sheetData>
  <mergeCells count="845">
    <mergeCell ref="B532:C532"/>
    <mergeCell ref="B533:C533"/>
    <mergeCell ref="B534:C534"/>
    <mergeCell ref="B535:C535"/>
    <mergeCell ref="B536:C536"/>
    <mergeCell ref="B537:C537"/>
    <mergeCell ref="B538:C538"/>
    <mergeCell ref="B539:C539"/>
    <mergeCell ref="B523:C523"/>
    <mergeCell ref="B524:C524"/>
    <mergeCell ref="B521:C521"/>
    <mergeCell ref="B522:C522"/>
    <mergeCell ref="E531:F531"/>
    <mergeCell ref="G531:H531"/>
    <mergeCell ref="I531:J531"/>
    <mergeCell ref="K531:L531"/>
    <mergeCell ref="M531:N531"/>
    <mergeCell ref="B512:C512"/>
    <mergeCell ref="E512:N512"/>
    <mergeCell ref="B513:C513"/>
    <mergeCell ref="E513:N513"/>
    <mergeCell ref="B514:C514"/>
    <mergeCell ref="E514:N514"/>
    <mergeCell ref="B515:C515"/>
    <mergeCell ref="E515:N515"/>
    <mergeCell ref="B516:C516"/>
    <mergeCell ref="E516:N516"/>
    <mergeCell ref="B525:C525"/>
    <mergeCell ref="B526:C526"/>
    <mergeCell ref="B527:C527"/>
    <mergeCell ref="B502:C502"/>
    <mergeCell ref="N502:O502"/>
    <mergeCell ref="B503:C503"/>
    <mergeCell ref="N503:O503"/>
    <mergeCell ref="B504:C504"/>
    <mergeCell ref="N504:O504"/>
    <mergeCell ref="B510:C510"/>
    <mergeCell ref="E510:N510"/>
    <mergeCell ref="B511:C511"/>
    <mergeCell ref="E511:N511"/>
    <mergeCell ref="B497:C497"/>
    <mergeCell ref="N497:O497"/>
    <mergeCell ref="B498:C498"/>
    <mergeCell ref="N498:O498"/>
    <mergeCell ref="B499:C499"/>
    <mergeCell ref="N499:O499"/>
    <mergeCell ref="B500:C500"/>
    <mergeCell ref="N500:O500"/>
    <mergeCell ref="B501:C501"/>
    <mergeCell ref="N501:O501"/>
    <mergeCell ref="P493:X493"/>
    <mergeCell ref="D494:F494"/>
    <mergeCell ref="G494:I494"/>
    <mergeCell ref="J494:L494"/>
    <mergeCell ref="P494:R494"/>
    <mergeCell ref="S494:U494"/>
    <mergeCell ref="V494:X494"/>
    <mergeCell ref="B496:C496"/>
    <mergeCell ref="N496:O496"/>
    <mergeCell ref="B487:C487"/>
    <mergeCell ref="N487:O487"/>
    <mergeCell ref="B488:C488"/>
    <mergeCell ref="N488:O488"/>
    <mergeCell ref="B489:C489"/>
    <mergeCell ref="N489:O489"/>
    <mergeCell ref="B493:C495"/>
    <mergeCell ref="D493:L493"/>
    <mergeCell ref="N493:O495"/>
    <mergeCell ref="B482:C482"/>
    <mergeCell ref="N482:O482"/>
    <mergeCell ref="B483:C483"/>
    <mergeCell ref="N483:O483"/>
    <mergeCell ref="B484:C484"/>
    <mergeCell ref="N484:O484"/>
    <mergeCell ref="B485:C485"/>
    <mergeCell ref="N485:O485"/>
    <mergeCell ref="B486:C486"/>
    <mergeCell ref="N486:O486"/>
    <mergeCell ref="P478:X478"/>
    <mergeCell ref="D479:F479"/>
    <mergeCell ref="G479:I479"/>
    <mergeCell ref="J479:L479"/>
    <mergeCell ref="P479:R479"/>
    <mergeCell ref="S479:U479"/>
    <mergeCell ref="V479:X479"/>
    <mergeCell ref="B481:C481"/>
    <mergeCell ref="N481:O481"/>
    <mergeCell ref="B451:C451"/>
    <mergeCell ref="N451:O451"/>
    <mergeCell ref="B452:C452"/>
    <mergeCell ref="N452:O452"/>
    <mergeCell ref="B453:C453"/>
    <mergeCell ref="N453:O453"/>
    <mergeCell ref="B454:C454"/>
    <mergeCell ref="N454:O454"/>
    <mergeCell ref="B478:C480"/>
    <mergeCell ref="D478:L478"/>
    <mergeCell ref="N478:O480"/>
    <mergeCell ref="B446:C446"/>
    <mergeCell ref="N446:O446"/>
    <mergeCell ref="B447:C447"/>
    <mergeCell ref="N447:O447"/>
    <mergeCell ref="B448:C448"/>
    <mergeCell ref="N448:O448"/>
    <mergeCell ref="B449:C449"/>
    <mergeCell ref="N449:O449"/>
    <mergeCell ref="B450:C450"/>
    <mergeCell ref="N450:O450"/>
    <mergeCell ref="P443:X443"/>
    <mergeCell ref="B444:C445"/>
    <mergeCell ref="D444:F444"/>
    <mergeCell ref="G444:I444"/>
    <mergeCell ref="J444:L444"/>
    <mergeCell ref="N444:O445"/>
    <mergeCell ref="P444:R444"/>
    <mergeCell ref="S444:U444"/>
    <mergeCell ref="V444:X444"/>
    <mergeCell ref="B436:C436"/>
    <mergeCell ref="N436:O436"/>
    <mergeCell ref="B437:C437"/>
    <mergeCell ref="N437:O437"/>
    <mergeCell ref="B438:C438"/>
    <mergeCell ref="N438:O438"/>
    <mergeCell ref="B439:C439"/>
    <mergeCell ref="N439:O439"/>
    <mergeCell ref="D443:L443"/>
    <mergeCell ref="B431:C431"/>
    <mergeCell ref="N431:O431"/>
    <mergeCell ref="B432:C432"/>
    <mergeCell ref="N432:O432"/>
    <mergeCell ref="B433:C433"/>
    <mergeCell ref="N433:O433"/>
    <mergeCell ref="B434:C434"/>
    <mergeCell ref="N434:O434"/>
    <mergeCell ref="B435:C435"/>
    <mergeCell ref="N435:O435"/>
    <mergeCell ref="P428:X428"/>
    <mergeCell ref="B429:C430"/>
    <mergeCell ref="D429:F429"/>
    <mergeCell ref="G429:I429"/>
    <mergeCell ref="J429:L429"/>
    <mergeCell ref="N429:O430"/>
    <mergeCell ref="P429:R429"/>
    <mergeCell ref="S429:U429"/>
    <mergeCell ref="V429:X429"/>
    <mergeCell ref="B421:C421"/>
    <mergeCell ref="N421:O421"/>
    <mergeCell ref="B422:C422"/>
    <mergeCell ref="N422:O422"/>
    <mergeCell ref="B423:C423"/>
    <mergeCell ref="N423:O423"/>
    <mergeCell ref="B424:C424"/>
    <mergeCell ref="N424:O424"/>
    <mergeCell ref="D428:L428"/>
    <mergeCell ref="B416:C416"/>
    <mergeCell ref="N416:O416"/>
    <mergeCell ref="B417:C417"/>
    <mergeCell ref="N417:O417"/>
    <mergeCell ref="B418:C418"/>
    <mergeCell ref="N418:O418"/>
    <mergeCell ref="B419:C419"/>
    <mergeCell ref="N419:O419"/>
    <mergeCell ref="B420:C420"/>
    <mergeCell ref="N420:O420"/>
    <mergeCell ref="P413:X413"/>
    <mergeCell ref="B414:C415"/>
    <mergeCell ref="D414:F414"/>
    <mergeCell ref="G414:I414"/>
    <mergeCell ref="J414:L414"/>
    <mergeCell ref="N414:O415"/>
    <mergeCell ref="P414:R414"/>
    <mergeCell ref="S414:U414"/>
    <mergeCell ref="V414:X414"/>
    <mergeCell ref="B406:C406"/>
    <mergeCell ref="N406:O406"/>
    <mergeCell ref="B407:C407"/>
    <mergeCell ref="N407:O407"/>
    <mergeCell ref="B408:C408"/>
    <mergeCell ref="N408:O408"/>
    <mergeCell ref="B409:C409"/>
    <mergeCell ref="N409:O409"/>
    <mergeCell ref="D413:L413"/>
    <mergeCell ref="B401:C401"/>
    <mergeCell ref="N401:O401"/>
    <mergeCell ref="B402:C402"/>
    <mergeCell ref="N402:O402"/>
    <mergeCell ref="B403:C403"/>
    <mergeCell ref="N403:O403"/>
    <mergeCell ref="B404:C404"/>
    <mergeCell ref="N404:O404"/>
    <mergeCell ref="B405:C405"/>
    <mergeCell ref="N405:O405"/>
    <mergeCell ref="P398:X398"/>
    <mergeCell ref="B399:C400"/>
    <mergeCell ref="D399:F399"/>
    <mergeCell ref="G399:I399"/>
    <mergeCell ref="J399:L399"/>
    <mergeCell ref="N399:O400"/>
    <mergeCell ref="P399:R399"/>
    <mergeCell ref="S399:U399"/>
    <mergeCell ref="V399:X399"/>
    <mergeCell ref="B391:C391"/>
    <mergeCell ref="N391:O391"/>
    <mergeCell ref="B392:C392"/>
    <mergeCell ref="N392:O392"/>
    <mergeCell ref="B393:C393"/>
    <mergeCell ref="N393:O393"/>
    <mergeCell ref="B394:C394"/>
    <mergeCell ref="N394:O394"/>
    <mergeCell ref="D398:L398"/>
    <mergeCell ref="B386:C386"/>
    <mergeCell ref="N386:O386"/>
    <mergeCell ref="B387:C387"/>
    <mergeCell ref="N387:O387"/>
    <mergeCell ref="B388:C388"/>
    <mergeCell ref="N388:O388"/>
    <mergeCell ref="B389:C389"/>
    <mergeCell ref="N389:O389"/>
    <mergeCell ref="B390:C390"/>
    <mergeCell ref="N390:O390"/>
    <mergeCell ref="P383:X383"/>
    <mergeCell ref="B384:C385"/>
    <mergeCell ref="D384:F384"/>
    <mergeCell ref="G384:I384"/>
    <mergeCell ref="J384:L384"/>
    <mergeCell ref="N384:O385"/>
    <mergeCell ref="P384:R384"/>
    <mergeCell ref="S384:U384"/>
    <mergeCell ref="V384:X384"/>
    <mergeCell ref="B376:C376"/>
    <mergeCell ref="N376:O376"/>
    <mergeCell ref="B377:C377"/>
    <mergeCell ref="N377:O377"/>
    <mergeCell ref="B378:C378"/>
    <mergeCell ref="N378:O378"/>
    <mergeCell ref="B379:C379"/>
    <mergeCell ref="N379:O379"/>
    <mergeCell ref="D383:L383"/>
    <mergeCell ref="B371:C371"/>
    <mergeCell ref="N371:O371"/>
    <mergeCell ref="B372:C372"/>
    <mergeCell ref="N372:O372"/>
    <mergeCell ref="B373:C373"/>
    <mergeCell ref="N373:O373"/>
    <mergeCell ref="B374:C374"/>
    <mergeCell ref="N374:O374"/>
    <mergeCell ref="B375:C375"/>
    <mergeCell ref="N375:O375"/>
    <mergeCell ref="P368:X368"/>
    <mergeCell ref="B369:C370"/>
    <mergeCell ref="D369:F369"/>
    <mergeCell ref="G369:I369"/>
    <mergeCell ref="J369:L369"/>
    <mergeCell ref="N369:O370"/>
    <mergeCell ref="P369:R369"/>
    <mergeCell ref="S369:U369"/>
    <mergeCell ref="V369:X369"/>
    <mergeCell ref="B361:C361"/>
    <mergeCell ref="N361:O361"/>
    <mergeCell ref="B362:C362"/>
    <mergeCell ref="N362:O362"/>
    <mergeCell ref="B363:C363"/>
    <mergeCell ref="N363:O363"/>
    <mergeCell ref="B364:C364"/>
    <mergeCell ref="N364:O364"/>
    <mergeCell ref="D368:L368"/>
    <mergeCell ref="B356:C356"/>
    <mergeCell ref="N356:O356"/>
    <mergeCell ref="B357:C357"/>
    <mergeCell ref="N357:O357"/>
    <mergeCell ref="B358:C358"/>
    <mergeCell ref="N358:O358"/>
    <mergeCell ref="B359:C359"/>
    <mergeCell ref="N359:O359"/>
    <mergeCell ref="B360:C360"/>
    <mergeCell ref="N360:O360"/>
    <mergeCell ref="P353:X353"/>
    <mergeCell ref="B354:C355"/>
    <mergeCell ref="D354:F354"/>
    <mergeCell ref="G354:I354"/>
    <mergeCell ref="J354:L354"/>
    <mergeCell ref="N354:O355"/>
    <mergeCell ref="P354:R354"/>
    <mergeCell ref="S354:U354"/>
    <mergeCell ref="V354:X354"/>
    <mergeCell ref="B346:C346"/>
    <mergeCell ref="N346:O346"/>
    <mergeCell ref="B347:C347"/>
    <mergeCell ref="N347:O347"/>
    <mergeCell ref="B348:C348"/>
    <mergeCell ref="N348:O348"/>
    <mergeCell ref="B349:C349"/>
    <mergeCell ref="N349:O349"/>
    <mergeCell ref="D353:L353"/>
    <mergeCell ref="B341:C341"/>
    <mergeCell ref="N341:O341"/>
    <mergeCell ref="B342:C342"/>
    <mergeCell ref="N342:O342"/>
    <mergeCell ref="B343:C343"/>
    <mergeCell ref="N343:O343"/>
    <mergeCell ref="B344:C344"/>
    <mergeCell ref="N344:O344"/>
    <mergeCell ref="B345:C345"/>
    <mergeCell ref="N345:O345"/>
    <mergeCell ref="P338:X338"/>
    <mergeCell ref="B339:C340"/>
    <mergeCell ref="D339:F339"/>
    <mergeCell ref="G339:I339"/>
    <mergeCell ref="J339:L339"/>
    <mergeCell ref="N339:O340"/>
    <mergeCell ref="P339:R339"/>
    <mergeCell ref="S339:U339"/>
    <mergeCell ref="V339:X339"/>
    <mergeCell ref="B331:C331"/>
    <mergeCell ref="N331:O331"/>
    <mergeCell ref="B332:C332"/>
    <mergeCell ref="N332:O332"/>
    <mergeCell ref="B333:C333"/>
    <mergeCell ref="N333:O333"/>
    <mergeCell ref="B334:C334"/>
    <mergeCell ref="N334:O334"/>
    <mergeCell ref="D338:L338"/>
    <mergeCell ref="B326:C326"/>
    <mergeCell ref="N326:O326"/>
    <mergeCell ref="B327:C327"/>
    <mergeCell ref="N327:O327"/>
    <mergeCell ref="B328:C328"/>
    <mergeCell ref="N328:O328"/>
    <mergeCell ref="B329:C329"/>
    <mergeCell ref="N329:O329"/>
    <mergeCell ref="B330:C330"/>
    <mergeCell ref="N330:O330"/>
    <mergeCell ref="P323:X323"/>
    <mergeCell ref="B324:C325"/>
    <mergeCell ref="D324:F324"/>
    <mergeCell ref="G324:I324"/>
    <mergeCell ref="J324:L324"/>
    <mergeCell ref="N324:O325"/>
    <mergeCell ref="P324:R324"/>
    <mergeCell ref="S324:U324"/>
    <mergeCell ref="V324:X324"/>
    <mergeCell ref="B316:C316"/>
    <mergeCell ref="N316:O316"/>
    <mergeCell ref="B317:C317"/>
    <mergeCell ref="N317:O317"/>
    <mergeCell ref="B318:C318"/>
    <mergeCell ref="N318:O318"/>
    <mergeCell ref="B319:C319"/>
    <mergeCell ref="N319:O319"/>
    <mergeCell ref="D323:L323"/>
    <mergeCell ref="B311:C311"/>
    <mergeCell ref="N311:O311"/>
    <mergeCell ref="B312:C312"/>
    <mergeCell ref="N312:O312"/>
    <mergeCell ref="B313:C313"/>
    <mergeCell ref="N313:O313"/>
    <mergeCell ref="B314:C314"/>
    <mergeCell ref="N314:O314"/>
    <mergeCell ref="B315:C315"/>
    <mergeCell ref="N315:O315"/>
    <mergeCell ref="B302:C302"/>
    <mergeCell ref="N302:O302"/>
    <mergeCell ref="B303:C303"/>
    <mergeCell ref="N303:O303"/>
    <mergeCell ref="B304:C304"/>
    <mergeCell ref="N304:O304"/>
    <mergeCell ref="D308:L308"/>
    <mergeCell ref="P308:X308"/>
    <mergeCell ref="B309:C310"/>
    <mergeCell ref="D309:F309"/>
    <mergeCell ref="G309:I309"/>
    <mergeCell ref="J309:L309"/>
    <mergeCell ref="N309:O310"/>
    <mergeCell ref="P309:R309"/>
    <mergeCell ref="S309:U309"/>
    <mergeCell ref="V309:X309"/>
    <mergeCell ref="N297:O297"/>
    <mergeCell ref="B298:C298"/>
    <mergeCell ref="N298:O298"/>
    <mergeCell ref="B299:C299"/>
    <mergeCell ref="N299:O299"/>
    <mergeCell ref="B300:C300"/>
    <mergeCell ref="N300:O300"/>
    <mergeCell ref="B301:C301"/>
    <mergeCell ref="N301:O301"/>
    <mergeCell ref="P278:X278"/>
    <mergeCell ref="B279:C280"/>
    <mergeCell ref="D279:F279"/>
    <mergeCell ref="G279:I279"/>
    <mergeCell ref="J279:L279"/>
    <mergeCell ref="N279:O280"/>
    <mergeCell ref="P279:R279"/>
    <mergeCell ref="S279:U279"/>
    <mergeCell ref="V279:X279"/>
    <mergeCell ref="P293:X293"/>
    <mergeCell ref="B294:C295"/>
    <mergeCell ref="D294:F294"/>
    <mergeCell ref="G294:I294"/>
    <mergeCell ref="J294:L294"/>
    <mergeCell ref="N294:O295"/>
    <mergeCell ref="P294:R294"/>
    <mergeCell ref="S294:U294"/>
    <mergeCell ref="V294:X294"/>
    <mergeCell ref="B296:C296"/>
    <mergeCell ref="N296:O296"/>
    <mergeCell ref="B297:C297"/>
    <mergeCell ref="B270:C270"/>
    <mergeCell ref="B520:C520"/>
    <mergeCell ref="B268:C268"/>
    <mergeCell ref="B269:C269"/>
    <mergeCell ref="D278:L278"/>
    <mergeCell ref="B281:C281"/>
    <mergeCell ref="N281:O281"/>
    <mergeCell ref="B282:C282"/>
    <mergeCell ref="N282:O282"/>
    <mergeCell ref="B283:C283"/>
    <mergeCell ref="N283:O283"/>
    <mergeCell ref="B284:C284"/>
    <mergeCell ref="N284:O284"/>
    <mergeCell ref="B285:C285"/>
    <mergeCell ref="N285:O285"/>
    <mergeCell ref="B286:C286"/>
    <mergeCell ref="N286:O286"/>
    <mergeCell ref="B287:C287"/>
    <mergeCell ref="N287:O287"/>
    <mergeCell ref="B288:C288"/>
    <mergeCell ref="N288:O288"/>
    <mergeCell ref="B289:C289"/>
    <mergeCell ref="N289:O289"/>
    <mergeCell ref="D293:L293"/>
    <mergeCell ref="B266:C266"/>
    <mergeCell ref="B267:C267"/>
    <mergeCell ref="B264:C264"/>
    <mergeCell ref="B265:C265"/>
    <mergeCell ref="B258:C258"/>
    <mergeCell ref="E258:N258"/>
    <mergeCell ref="B259:C259"/>
    <mergeCell ref="E259:N259"/>
    <mergeCell ref="B263:C263"/>
    <mergeCell ref="B255:C255"/>
    <mergeCell ref="E255:N255"/>
    <mergeCell ref="B256:C256"/>
    <mergeCell ref="E256:N256"/>
    <mergeCell ref="B257:C257"/>
    <mergeCell ref="E257:N257"/>
    <mergeCell ref="B247:C247"/>
    <mergeCell ref="N247:O247"/>
    <mergeCell ref="B253:C253"/>
    <mergeCell ref="E253:N253"/>
    <mergeCell ref="B254:C254"/>
    <mergeCell ref="E254:N254"/>
    <mergeCell ref="B244:C244"/>
    <mergeCell ref="N244:O244"/>
    <mergeCell ref="B245:C245"/>
    <mergeCell ref="N245:O245"/>
    <mergeCell ref="B246:C246"/>
    <mergeCell ref="N246:O246"/>
    <mergeCell ref="B241:C241"/>
    <mergeCell ref="N241:O241"/>
    <mergeCell ref="B242:C242"/>
    <mergeCell ref="N242:O242"/>
    <mergeCell ref="B243:C243"/>
    <mergeCell ref="N243:O243"/>
    <mergeCell ref="S237:U237"/>
    <mergeCell ref="V237:X237"/>
    <mergeCell ref="B239:C239"/>
    <mergeCell ref="N239:O239"/>
    <mergeCell ref="B240:C240"/>
    <mergeCell ref="N240:O240"/>
    <mergeCell ref="B232:C232"/>
    <mergeCell ref="N232:O232"/>
    <mergeCell ref="B236:C238"/>
    <mergeCell ref="D236:L236"/>
    <mergeCell ref="N236:O238"/>
    <mergeCell ref="P236:X236"/>
    <mergeCell ref="D237:F237"/>
    <mergeCell ref="G237:I237"/>
    <mergeCell ref="J237:L237"/>
    <mergeCell ref="P237:R237"/>
    <mergeCell ref="B229:C229"/>
    <mergeCell ref="N229:O229"/>
    <mergeCell ref="B230:C230"/>
    <mergeCell ref="N230:O230"/>
    <mergeCell ref="B231:C231"/>
    <mergeCell ref="N231:O231"/>
    <mergeCell ref="B226:C226"/>
    <mergeCell ref="N226:O226"/>
    <mergeCell ref="B227:C227"/>
    <mergeCell ref="N227:O227"/>
    <mergeCell ref="B228:C228"/>
    <mergeCell ref="N228:O228"/>
    <mergeCell ref="S222:U222"/>
    <mergeCell ref="V222:X222"/>
    <mergeCell ref="B224:C224"/>
    <mergeCell ref="N224:O224"/>
    <mergeCell ref="B225:C225"/>
    <mergeCell ref="N225:O225"/>
    <mergeCell ref="B197:C197"/>
    <mergeCell ref="N197:O197"/>
    <mergeCell ref="B221:C223"/>
    <mergeCell ref="D221:L221"/>
    <mergeCell ref="N221:O223"/>
    <mergeCell ref="P221:X221"/>
    <mergeCell ref="D222:F222"/>
    <mergeCell ref="G222:I222"/>
    <mergeCell ref="J222:L222"/>
    <mergeCell ref="P222:R222"/>
    <mergeCell ref="B194:C194"/>
    <mergeCell ref="N194:O194"/>
    <mergeCell ref="B195:C195"/>
    <mergeCell ref="N195:O195"/>
    <mergeCell ref="B196:C196"/>
    <mergeCell ref="N196:O196"/>
    <mergeCell ref="B191:C191"/>
    <mergeCell ref="N191:O191"/>
    <mergeCell ref="B192:C192"/>
    <mergeCell ref="N192:O192"/>
    <mergeCell ref="B193:C193"/>
    <mergeCell ref="N193:O193"/>
    <mergeCell ref="S187:U187"/>
    <mergeCell ref="V187:X187"/>
    <mergeCell ref="B189:C189"/>
    <mergeCell ref="N189:O189"/>
    <mergeCell ref="B190:C190"/>
    <mergeCell ref="N190:O190"/>
    <mergeCell ref="B182:C182"/>
    <mergeCell ref="N182:O182"/>
    <mergeCell ref="D186:L186"/>
    <mergeCell ref="P186:X186"/>
    <mergeCell ref="B187:C188"/>
    <mergeCell ref="D187:F187"/>
    <mergeCell ref="G187:I187"/>
    <mergeCell ref="J187:L187"/>
    <mergeCell ref="N187:O188"/>
    <mergeCell ref="P187:R187"/>
    <mergeCell ref="B179:C179"/>
    <mergeCell ref="N179:O179"/>
    <mergeCell ref="B180:C180"/>
    <mergeCell ref="N180:O180"/>
    <mergeCell ref="B181:C181"/>
    <mergeCell ref="N181:O181"/>
    <mergeCell ref="B176:C176"/>
    <mergeCell ref="N176:O176"/>
    <mergeCell ref="B177:C177"/>
    <mergeCell ref="N177:O177"/>
    <mergeCell ref="B178:C178"/>
    <mergeCell ref="N178:O178"/>
    <mergeCell ref="S172:U172"/>
    <mergeCell ref="V172:X172"/>
    <mergeCell ref="B174:C174"/>
    <mergeCell ref="N174:O174"/>
    <mergeCell ref="B175:C175"/>
    <mergeCell ref="N175:O175"/>
    <mergeCell ref="B167:C167"/>
    <mergeCell ref="N167:O167"/>
    <mergeCell ref="D171:L171"/>
    <mergeCell ref="P171:X171"/>
    <mergeCell ref="B172:C173"/>
    <mergeCell ref="D172:F172"/>
    <mergeCell ref="G172:I172"/>
    <mergeCell ref="J172:L172"/>
    <mergeCell ref="N172:O173"/>
    <mergeCell ref="P172:R172"/>
    <mergeCell ref="B164:C164"/>
    <mergeCell ref="N164:O164"/>
    <mergeCell ref="B165:C165"/>
    <mergeCell ref="N165:O165"/>
    <mergeCell ref="B166:C166"/>
    <mergeCell ref="N166:O166"/>
    <mergeCell ref="B161:C161"/>
    <mergeCell ref="N161:O161"/>
    <mergeCell ref="B162:C162"/>
    <mergeCell ref="N162:O162"/>
    <mergeCell ref="B163:C163"/>
    <mergeCell ref="N163:O163"/>
    <mergeCell ref="S157:U157"/>
    <mergeCell ref="V157:X157"/>
    <mergeCell ref="B159:C159"/>
    <mergeCell ref="N159:O159"/>
    <mergeCell ref="B160:C160"/>
    <mergeCell ref="N160:O160"/>
    <mergeCell ref="B152:C152"/>
    <mergeCell ref="N152:O152"/>
    <mergeCell ref="D156:L156"/>
    <mergeCell ref="P156:X156"/>
    <mergeCell ref="B157:C158"/>
    <mergeCell ref="D157:F157"/>
    <mergeCell ref="G157:I157"/>
    <mergeCell ref="J157:L157"/>
    <mergeCell ref="N157:O158"/>
    <mergeCell ref="P157:R157"/>
    <mergeCell ref="B149:C149"/>
    <mergeCell ref="N149:O149"/>
    <mergeCell ref="B150:C150"/>
    <mergeCell ref="N150:O150"/>
    <mergeCell ref="B151:C151"/>
    <mergeCell ref="N151:O151"/>
    <mergeCell ref="B146:C146"/>
    <mergeCell ref="N146:O146"/>
    <mergeCell ref="B147:C147"/>
    <mergeCell ref="N147:O147"/>
    <mergeCell ref="B148:C148"/>
    <mergeCell ref="N148:O148"/>
    <mergeCell ref="S142:U142"/>
    <mergeCell ref="V142:X142"/>
    <mergeCell ref="B144:C144"/>
    <mergeCell ref="N144:O144"/>
    <mergeCell ref="B145:C145"/>
    <mergeCell ref="N145:O145"/>
    <mergeCell ref="B137:C137"/>
    <mergeCell ref="N137:O137"/>
    <mergeCell ref="D141:L141"/>
    <mergeCell ref="P141:X141"/>
    <mergeCell ref="B142:C143"/>
    <mergeCell ref="D142:F142"/>
    <mergeCell ref="G142:I142"/>
    <mergeCell ref="J142:L142"/>
    <mergeCell ref="N142:O143"/>
    <mergeCell ref="P142:R142"/>
    <mergeCell ref="B134:C134"/>
    <mergeCell ref="N134:O134"/>
    <mergeCell ref="B135:C135"/>
    <mergeCell ref="N135:O135"/>
    <mergeCell ref="B136:C136"/>
    <mergeCell ref="N136:O136"/>
    <mergeCell ref="B131:C131"/>
    <mergeCell ref="N131:O131"/>
    <mergeCell ref="B132:C132"/>
    <mergeCell ref="N132:O132"/>
    <mergeCell ref="B133:C133"/>
    <mergeCell ref="N133:O133"/>
    <mergeCell ref="S127:U127"/>
    <mergeCell ref="V127:X127"/>
    <mergeCell ref="B129:C129"/>
    <mergeCell ref="N129:O129"/>
    <mergeCell ref="B130:C130"/>
    <mergeCell ref="N130:O130"/>
    <mergeCell ref="B122:C122"/>
    <mergeCell ref="N122:O122"/>
    <mergeCell ref="D126:L126"/>
    <mergeCell ref="P126:X126"/>
    <mergeCell ref="B127:C128"/>
    <mergeCell ref="D127:F127"/>
    <mergeCell ref="G127:I127"/>
    <mergeCell ref="J127:L127"/>
    <mergeCell ref="N127:O128"/>
    <mergeCell ref="P127:R127"/>
    <mergeCell ref="B119:C119"/>
    <mergeCell ref="N119:O119"/>
    <mergeCell ref="B120:C120"/>
    <mergeCell ref="N120:O120"/>
    <mergeCell ref="B121:C121"/>
    <mergeCell ref="N121:O121"/>
    <mergeCell ref="B116:C116"/>
    <mergeCell ref="N116:O116"/>
    <mergeCell ref="B117:C117"/>
    <mergeCell ref="N117:O117"/>
    <mergeCell ref="B118:C118"/>
    <mergeCell ref="N118:O118"/>
    <mergeCell ref="S112:U112"/>
    <mergeCell ref="V112:X112"/>
    <mergeCell ref="B114:C114"/>
    <mergeCell ref="N114:O114"/>
    <mergeCell ref="B115:C115"/>
    <mergeCell ref="N115:O115"/>
    <mergeCell ref="B107:C107"/>
    <mergeCell ref="N107:O107"/>
    <mergeCell ref="D111:L111"/>
    <mergeCell ref="P111:X111"/>
    <mergeCell ref="B112:C113"/>
    <mergeCell ref="D112:F112"/>
    <mergeCell ref="G112:I112"/>
    <mergeCell ref="J112:L112"/>
    <mergeCell ref="N112:O113"/>
    <mergeCell ref="P112:R112"/>
    <mergeCell ref="B104:C104"/>
    <mergeCell ref="N104:O104"/>
    <mergeCell ref="B105:C105"/>
    <mergeCell ref="N105:O105"/>
    <mergeCell ref="B106:C106"/>
    <mergeCell ref="N106:O106"/>
    <mergeCell ref="B101:C101"/>
    <mergeCell ref="N101:O101"/>
    <mergeCell ref="B102:C102"/>
    <mergeCell ref="N102:O102"/>
    <mergeCell ref="B103:C103"/>
    <mergeCell ref="N103:O103"/>
    <mergeCell ref="S97:U97"/>
    <mergeCell ref="V97:X97"/>
    <mergeCell ref="B99:C99"/>
    <mergeCell ref="N99:O99"/>
    <mergeCell ref="B100:C100"/>
    <mergeCell ref="N100:O100"/>
    <mergeCell ref="B92:C92"/>
    <mergeCell ref="N92:O92"/>
    <mergeCell ref="D96:L96"/>
    <mergeCell ref="P96:X96"/>
    <mergeCell ref="B97:C98"/>
    <mergeCell ref="D97:F97"/>
    <mergeCell ref="G97:I97"/>
    <mergeCell ref="J97:L97"/>
    <mergeCell ref="N97:O98"/>
    <mergeCell ref="P97:R97"/>
    <mergeCell ref="B89:C89"/>
    <mergeCell ref="N89:O89"/>
    <mergeCell ref="B90:C90"/>
    <mergeCell ref="N90:O90"/>
    <mergeCell ref="B91:C91"/>
    <mergeCell ref="N91:O91"/>
    <mergeCell ref="B86:C86"/>
    <mergeCell ref="N86:O86"/>
    <mergeCell ref="B87:C87"/>
    <mergeCell ref="N87:O87"/>
    <mergeCell ref="B88:C88"/>
    <mergeCell ref="N88:O88"/>
    <mergeCell ref="S82:U82"/>
    <mergeCell ref="V82:X82"/>
    <mergeCell ref="B84:C84"/>
    <mergeCell ref="N84:O84"/>
    <mergeCell ref="B85:C85"/>
    <mergeCell ref="N85:O85"/>
    <mergeCell ref="B77:C77"/>
    <mergeCell ref="N77:O77"/>
    <mergeCell ref="D81:L81"/>
    <mergeCell ref="P81:X81"/>
    <mergeCell ref="B82:C83"/>
    <mergeCell ref="D82:F82"/>
    <mergeCell ref="G82:I82"/>
    <mergeCell ref="J82:L82"/>
    <mergeCell ref="N82:O83"/>
    <mergeCell ref="P82:R82"/>
    <mergeCell ref="B74:C74"/>
    <mergeCell ref="N74:O74"/>
    <mergeCell ref="B75:C75"/>
    <mergeCell ref="N75:O75"/>
    <mergeCell ref="B76:C76"/>
    <mergeCell ref="N76:O76"/>
    <mergeCell ref="B71:C71"/>
    <mergeCell ref="N71:O71"/>
    <mergeCell ref="B72:C72"/>
    <mergeCell ref="N72:O72"/>
    <mergeCell ref="B73:C73"/>
    <mergeCell ref="N73:O73"/>
    <mergeCell ref="S67:U67"/>
    <mergeCell ref="V67:X67"/>
    <mergeCell ref="B69:C69"/>
    <mergeCell ref="N69:O69"/>
    <mergeCell ref="B70:C70"/>
    <mergeCell ref="N70:O70"/>
    <mergeCell ref="B62:C62"/>
    <mergeCell ref="N62:O62"/>
    <mergeCell ref="D66:L66"/>
    <mergeCell ref="P66:X66"/>
    <mergeCell ref="B67:C68"/>
    <mergeCell ref="D67:F67"/>
    <mergeCell ref="G67:I67"/>
    <mergeCell ref="J67:L67"/>
    <mergeCell ref="N67:O68"/>
    <mergeCell ref="P67:R67"/>
    <mergeCell ref="B59:C59"/>
    <mergeCell ref="N59:O59"/>
    <mergeCell ref="B60:C60"/>
    <mergeCell ref="N60:O60"/>
    <mergeCell ref="B61:C61"/>
    <mergeCell ref="N61:O61"/>
    <mergeCell ref="B56:C56"/>
    <mergeCell ref="N56:O56"/>
    <mergeCell ref="B57:C57"/>
    <mergeCell ref="N57:O57"/>
    <mergeCell ref="B58:C58"/>
    <mergeCell ref="N58:O58"/>
    <mergeCell ref="S52:U52"/>
    <mergeCell ref="V52:X52"/>
    <mergeCell ref="B54:C54"/>
    <mergeCell ref="N54:O54"/>
    <mergeCell ref="B55:C55"/>
    <mergeCell ref="N55:O55"/>
    <mergeCell ref="B47:C47"/>
    <mergeCell ref="N47:O47"/>
    <mergeCell ref="D51:L51"/>
    <mergeCell ref="P51:X51"/>
    <mergeCell ref="B52:C53"/>
    <mergeCell ref="D52:F52"/>
    <mergeCell ref="G52:I52"/>
    <mergeCell ref="J52:L52"/>
    <mergeCell ref="N52:O53"/>
    <mergeCell ref="P52:R52"/>
    <mergeCell ref="B44:C44"/>
    <mergeCell ref="N44:O44"/>
    <mergeCell ref="B45:C45"/>
    <mergeCell ref="N45:O45"/>
    <mergeCell ref="B46:C46"/>
    <mergeCell ref="N46:O46"/>
    <mergeCell ref="B41:C41"/>
    <mergeCell ref="N41:O41"/>
    <mergeCell ref="B42:C42"/>
    <mergeCell ref="N42:O42"/>
    <mergeCell ref="B43:C43"/>
    <mergeCell ref="N43:O43"/>
    <mergeCell ref="B39:C39"/>
    <mergeCell ref="N39:O39"/>
    <mergeCell ref="B40:C40"/>
    <mergeCell ref="N40:O40"/>
    <mergeCell ref="B32:C32"/>
    <mergeCell ref="N32:O32"/>
    <mergeCell ref="D36:L36"/>
    <mergeCell ref="P36:X36"/>
    <mergeCell ref="B37:C38"/>
    <mergeCell ref="D37:F37"/>
    <mergeCell ref="G37:I37"/>
    <mergeCell ref="J37:L37"/>
    <mergeCell ref="N37:O38"/>
    <mergeCell ref="P37:R37"/>
    <mergeCell ref="N31:O31"/>
    <mergeCell ref="B26:C26"/>
    <mergeCell ref="N26:O26"/>
    <mergeCell ref="B27:C27"/>
    <mergeCell ref="N27:O27"/>
    <mergeCell ref="B28:C28"/>
    <mergeCell ref="N28:O28"/>
    <mergeCell ref="S37:U37"/>
    <mergeCell ref="V37:X37"/>
    <mergeCell ref="B29:C29"/>
    <mergeCell ref="N29:O29"/>
    <mergeCell ref="B30:C30"/>
    <mergeCell ref="N30:O30"/>
    <mergeCell ref="B31:C31"/>
    <mergeCell ref="B11:C11"/>
    <mergeCell ref="B12:C12"/>
    <mergeCell ref="S22:U22"/>
    <mergeCell ref="V22:X22"/>
    <mergeCell ref="B24:C24"/>
    <mergeCell ref="N24:O24"/>
    <mergeCell ref="B25:C25"/>
    <mergeCell ref="N25:O25"/>
    <mergeCell ref="B13:C13"/>
    <mergeCell ref="B14:C14"/>
    <mergeCell ref="D21:L21"/>
    <mergeCell ref="P21:X21"/>
    <mergeCell ref="B22:C23"/>
    <mergeCell ref="D22:F22"/>
    <mergeCell ref="G22:I22"/>
    <mergeCell ref="J22:L22"/>
    <mergeCell ref="N22:O23"/>
    <mergeCell ref="P22:R22"/>
  </mergeCells>
  <conditionalFormatting sqref="F264:F266 F268:F269">
    <cfRule type="dataBar" priority="11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{5C124C18-9056-EC4F-B2EA-1ACFE760629F}</x14:id>
        </ext>
      </extLst>
    </cfRule>
  </conditionalFormatting>
  <conditionalFormatting sqref="F264:F269">
    <cfRule type="dataBar" priority="11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{6D223DEE-A3C1-D14F-983B-2F38242C689B}</x14:id>
        </ext>
      </extLst>
    </cfRule>
  </conditionalFormatting>
  <conditionalFormatting sqref="F267">
    <cfRule type="dataBar" priority="11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{8D33AC7F-E889-D145-BED1-37686405AD2E}</x14:id>
        </ext>
      </extLst>
    </cfRule>
  </conditionalFormatting>
  <conditionalFormatting sqref="F521:F523">
    <cfRule type="dataBar" priority="19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{531B03ED-1578-964E-98CB-77303A1CA152}</x14:id>
        </ext>
      </extLst>
    </cfRule>
  </conditionalFormatting>
  <conditionalFormatting sqref="F521:F526">
    <cfRule type="dataBar" priority="8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{CD65E5EB-B371-A94A-90F5-FBA77DB4ED45}</x14:id>
        </ext>
      </extLst>
    </cfRule>
  </conditionalFormatting>
  <conditionalFormatting sqref="F524">
    <cfRule type="dataBar" priority="19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{6F06A404-8FC0-7449-BF83-9C82E37A91C2}</x14:id>
        </ext>
      </extLst>
    </cfRule>
  </conditionalFormatting>
  <conditionalFormatting sqref="F525:F526">
    <cfRule type="dataBar" priority="11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{EFEFDFEA-43BE-A043-9B9A-4CE273AE2F6D}</x14:id>
        </ext>
      </extLst>
    </cfRule>
  </conditionalFormatting>
  <conditionalFormatting sqref="F533:F535 F537:F538">
    <cfRule type="dataBar" priority="4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{B2B1E70B-422A-A84F-A8C2-A0A169EBF115}</x14:id>
        </ext>
      </extLst>
    </cfRule>
  </conditionalFormatting>
  <conditionalFormatting sqref="F533:F538">
    <cfRule type="dataBar" priority="4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{05D20110-0FC6-584D-BAB3-3F7CECEC9638}</x14:id>
        </ext>
      </extLst>
    </cfRule>
  </conditionalFormatting>
  <conditionalFormatting sqref="F536">
    <cfRule type="dataBar" priority="4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{718157D7-F33A-BF43-B000-9945C3C48BC9}</x14:id>
        </ext>
      </extLst>
    </cfRule>
  </conditionalFormatting>
  <conditionalFormatting sqref="H533:H535 H537:H538">
    <cfRule type="dataBar" priority="4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{B5E41F64-238D-444A-A251-6C43F150E4EB}</x14:id>
        </ext>
      </extLst>
    </cfRule>
  </conditionalFormatting>
  <conditionalFormatting sqref="H533:H538">
    <cfRule type="dataBar" priority="4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{D6EB0590-A35A-984E-83AE-7C6FB693920B}</x14:id>
        </ext>
      </extLst>
    </cfRule>
  </conditionalFormatting>
  <conditionalFormatting sqref="H536">
    <cfRule type="dataBar" priority="4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{EA901849-DC25-4946-B764-7CC1BAD227DF}</x14:id>
        </ext>
      </extLst>
    </cfRule>
  </conditionalFormatting>
  <conditionalFormatting sqref="J533:J535 J537:J538">
    <cfRule type="dataBar" priority="4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{CA20A0C3-4620-DF4A-83F6-35F0079DBC8C}</x14:id>
        </ext>
      </extLst>
    </cfRule>
  </conditionalFormatting>
  <conditionalFormatting sqref="J533:J538">
    <cfRule type="dataBar" priority="3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{A1ECDAE1-8C2A-DC41-9DC2-8093CECB8F5B}</x14:id>
        </ext>
      </extLst>
    </cfRule>
  </conditionalFormatting>
  <conditionalFormatting sqref="J536">
    <cfRule type="dataBar" priority="3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{93F04A32-A1C9-9642-935D-860BC10007E2}</x14:id>
        </ext>
      </extLst>
    </cfRule>
  </conditionalFormatting>
  <conditionalFormatting sqref="L533:L535 L537:L538">
    <cfRule type="dataBar" priority="3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{8FBFFAE1-EDD5-3A41-BFBD-533905B4D0DF}</x14:id>
        </ext>
      </extLst>
    </cfRule>
  </conditionalFormatting>
  <conditionalFormatting sqref="L533:L538">
    <cfRule type="dataBar" priority="3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{1F67DEFC-57DA-5A4A-AF07-95FACEAB9742}</x14:id>
        </ext>
      </extLst>
    </cfRule>
  </conditionalFormatting>
  <conditionalFormatting sqref="L536">
    <cfRule type="dataBar" priority="3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{B9A19FD2-4096-4B4B-B909-C6EA0C5788E2}</x14:id>
        </ext>
      </extLst>
    </cfRule>
  </conditionalFormatting>
  <conditionalFormatting sqref="N533:N535 N537:N538">
    <cfRule type="dataBar" priority="3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{4A3E0C30-9AFC-BC4F-B15A-BB59BEC3741C}</x14:id>
        </ext>
      </extLst>
    </cfRule>
  </conditionalFormatting>
  <conditionalFormatting sqref="N533:N538">
    <cfRule type="dataBar" priority="3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{3D65DFE2-9418-AC41-84B9-576E68B88A05}</x14:id>
        </ext>
      </extLst>
    </cfRule>
  </conditionalFormatting>
  <conditionalFormatting sqref="N536">
    <cfRule type="dataBar" priority="3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{AA0A2F0E-4188-794A-85FC-3CABE885DC7C}</x14:id>
        </ext>
      </extLs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C124C18-9056-EC4F-B2EA-1ACFE760629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F264:F266 F268:F269</xm:sqref>
        </x14:conditionalFormatting>
        <x14:conditionalFormatting xmlns:xm="http://schemas.microsoft.com/office/excel/2006/main">
          <x14:cfRule type="dataBar" id="{6D223DEE-A3C1-D14F-983B-2F38242C689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F264:F269</xm:sqref>
        </x14:conditionalFormatting>
        <x14:conditionalFormatting xmlns:xm="http://schemas.microsoft.com/office/excel/2006/main">
          <x14:cfRule type="dataBar" id="{8D33AC7F-E889-D145-BED1-37686405AD2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F267</xm:sqref>
        </x14:conditionalFormatting>
        <x14:conditionalFormatting xmlns:xm="http://schemas.microsoft.com/office/excel/2006/main">
          <x14:cfRule type="dataBar" id="{531B03ED-1578-964E-98CB-77303A1CA15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F521:F523</xm:sqref>
        </x14:conditionalFormatting>
        <x14:conditionalFormatting xmlns:xm="http://schemas.microsoft.com/office/excel/2006/main">
          <x14:cfRule type="dataBar" id="{CD65E5EB-B371-A94A-90F5-FBA77DB4ED4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F521:F526</xm:sqref>
        </x14:conditionalFormatting>
        <x14:conditionalFormatting xmlns:xm="http://schemas.microsoft.com/office/excel/2006/main">
          <x14:cfRule type="dataBar" id="{6F06A404-8FC0-7449-BF83-9C82E37A91C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F524</xm:sqref>
        </x14:conditionalFormatting>
        <x14:conditionalFormatting xmlns:xm="http://schemas.microsoft.com/office/excel/2006/main">
          <x14:cfRule type="dataBar" id="{EFEFDFEA-43BE-A043-9B9A-4CE273AE2F6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F525:F526</xm:sqref>
        </x14:conditionalFormatting>
        <x14:conditionalFormatting xmlns:xm="http://schemas.microsoft.com/office/excel/2006/main">
          <x14:cfRule type="dataBar" id="{B2B1E70B-422A-A84F-A8C2-A0A169EBF11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F533:F535 F537:F538</xm:sqref>
        </x14:conditionalFormatting>
        <x14:conditionalFormatting xmlns:xm="http://schemas.microsoft.com/office/excel/2006/main">
          <x14:cfRule type="dataBar" id="{05D20110-0FC6-584D-BAB3-3F7CECEC963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F533:F538</xm:sqref>
        </x14:conditionalFormatting>
        <x14:conditionalFormatting xmlns:xm="http://schemas.microsoft.com/office/excel/2006/main">
          <x14:cfRule type="dataBar" id="{718157D7-F33A-BF43-B000-9945C3C48BC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F536</xm:sqref>
        </x14:conditionalFormatting>
        <x14:conditionalFormatting xmlns:xm="http://schemas.microsoft.com/office/excel/2006/main">
          <x14:cfRule type="dataBar" id="{B5E41F64-238D-444A-A251-6C43F150E4E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H533:H535 H537:H538</xm:sqref>
        </x14:conditionalFormatting>
        <x14:conditionalFormatting xmlns:xm="http://schemas.microsoft.com/office/excel/2006/main">
          <x14:cfRule type="dataBar" id="{D6EB0590-A35A-984E-83AE-7C6FB693920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H533:H538</xm:sqref>
        </x14:conditionalFormatting>
        <x14:conditionalFormatting xmlns:xm="http://schemas.microsoft.com/office/excel/2006/main">
          <x14:cfRule type="dataBar" id="{EA901849-DC25-4946-B764-7CC1BAD227D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H536</xm:sqref>
        </x14:conditionalFormatting>
        <x14:conditionalFormatting xmlns:xm="http://schemas.microsoft.com/office/excel/2006/main">
          <x14:cfRule type="dataBar" id="{CA20A0C3-4620-DF4A-83F6-35F0079DBC8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J533:J535 J537:J538</xm:sqref>
        </x14:conditionalFormatting>
        <x14:conditionalFormatting xmlns:xm="http://schemas.microsoft.com/office/excel/2006/main">
          <x14:cfRule type="dataBar" id="{A1ECDAE1-8C2A-DC41-9DC2-8093CECB8F5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J533:J538</xm:sqref>
        </x14:conditionalFormatting>
        <x14:conditionalFormatting xmlns:xm="http://schemas.microsoft.com/office/excel/2006/main">
          <x14:cfRule type="dataBar" id="{93F04A32-A1C9-9642-935D-860BC10007E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J536</xm:sqref>
        </x14:conditionalFormatting>
        <x14:conditionalFormatting xmlns:xm="http://schemas.microsoft.com/office/excel/2006/main">
          <x14:cfRule type="dataBar" id="{8FBFFAE1-EDD5-3A41-BFBD-533905B4D0D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L533:L535 L537:L538</xm:sqref>
        </x14:conditionalFormatting>
        <x14:conditionalFormatting xmlns:xm="http://schemas.microsoft.com/office/excel/2006/main">
          <x14:cfRule type="dataBar" id="{1F67DEFC-57DA-5A4A-AF07-95FACEAB974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L533:L538</xm:sqref>
        </x14:conditionalFormatting>
        <x14:conditionalFormatting xmlns:xm="http://schemas.microsoft.com/office/excel/2006/main">
          <x14:cfRule type="dataBar" id="{B9A19FD2-4096-4B4B-B909-C6EA0C5788E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L536</xm:sqref>
        </x14:conditionalFormatting>
        <x14:conditionalFormatting xmlns:xm="http://schemas.microsoft.com/office/excel/2006/main">
          <x14:cfRule type="dataBar" id="{4A3E0C30-9AFC-BC4F-B15A-BB59BEC3741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N533:N535 N537:N538</xm:sqref>
        </x14:conditionalFormatting>
        <x14:conditionalFormatting xmlns:xm="http://schemas.microsoft.com/office/excel/2006/main">
          <x14:cfRule type="dataBar" id="{3D65DFE2-9418-AC41-84B9-576E68B88A0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N533:N538</xm:sqref>
        </x14:conditionalFormatting>
        <x14:conditionalFormatting xmlns:xm="http://schemas.microsoft.com/office/excel/2006/main">
          <x14:cfRule type="dataBar" id="{AA0A2F0E-4188-794A-85FC-3CABE885DC7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N536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E83D0-7271-3E49-A635-906FF3550E50}">
  <sheetPr codeName="Hoja4"/>
  <dimension ref="B2:AB1962"/>
  <sheetViews>
    <sheetView showGridLines="0" tabSelected="1" topLeftCell="A140" zoomScale="55" zoomScaleNormal="70" workbookViewId="0">
      <selection activeCell="R160" sqref="R160"/>
    </sheetView>
  </sheetViews>
  <sheetFormatPr baseColWidth="10" defaultColWidth="10.796875" defaultRowHeight="15"/>
  <cols>
    <col min="1" max="1" width="5.796875" style="1" customWidth="1"/>
    <col min="2" max="16384" width="10.796875" style="1"/>
  </cols>
  <sheetData>
    <row r="2" spans="2:13" ht="23.4">
      <c r="B2" s="57" t="s">
        <v>314</v>
      </c>
    </row>
    <row r="3" spans="2:13">
      <c r="L3" s="23"/>
      <c r="M3" s="24"/>
    </row>
    <row r="4" spans="2:13" ht="17.399999999999999">
      <c r="B4" s="15" t="s">
        <v>86</v>
      </c>
    </row>
    <row r="5" spans="2:13">
      <c r="B5" s="48" t="s">
        <v>132</v>
      </c>
    </row>
    <row r="7" spans="2:13">
      <c r="B7" s="3" t="s">
        <v>133</v>
      </c>
    </row>
    <row r="8" spans="2:13">
      <c r="B8" s="3"/>
    </row>
    <row r="9" spans="2:13">
      <c r="B9" s="3"/>
    </row>
    <row r="10" spans="2:13">
      <c r="B10" s="3"/>
    </row>
    <row r="11" spans="2:13">
      <c r="B11" s="3"/>
    </row>
    <row r="12" spans="2:13">
      <c r="B12" s="3"/>
    </row>
    <row r="13" spans="2:13">
      <c r="B13" s="3"/>
    </row>
    <row r="14" spans="2:13">
      <c r="B14" s="3"/>
    </row>
    <row r="15" spans="2:13">
      <c r="B15" s="3"/>
    </row>
    <row r="16" spans="2:13">
      <c r="B16" s="3"/>
    </row>
    <row r="17" spans="2:2">
      <c r="B17" s="3"/>
    </row>
    <row r="18" spans="2:2">
      <c r="B18" s="3"/>
    </row>
    <row r="19" spans="2:2">
      <c r="B19" s="3"/>
    </row>
    <row r="20" spans="2:2">
      <c r="B20" s="3"/>
    </row>
    <row r="21" spans="2:2">
      <c r="B21" s="3"/>
    </row>
    <row r="22" spans="2:2">
      <c r="B22" s="3"/>
    </row>
    <row r="23" spans="2:2">
      <c r="B23" s="3"/>
    </row>
    <row r="24" spans="2:2">
      <c r="B24" s="3"/>
    </row>
    <row r="25" spans="2:2">
      <c r="B25" s="3"/>
    </row>
    <row r="26" spans="2:2">
      <c r="B26" s="3"/>
    </row>
    <row r="27" spans="2:2">
      <c r="B27" s="3"/>
    </row>
    <row r="28" spans="2:2">
      <c r="B28" s="3"/>
    </row>
    <row r="29" spans="2:2">
      <c r="B29" s="3"/>
    </row>
    <row r="30" spans="2:2">
      <c r="B30" s="3"/>
    </row>
    <row r="31" spans="2:2">
      <c r="B31" s="3"/>
    </row>
    <row r="32" spans="2:2">
      <c r="B32" s="3"/>
    </row>
    <row r="33" spans="2:16">
      <c r="B33" s="3"/>
    </row>
    <row r="34" spans="2:16">
      <c r="B34" s="3"/>
    </row>
    <row r="35" spans="2:16">
      <c r="B35" s="3"/>
    </row>
    <row r="36" spans="2:16">
      <c r="B36" s="3"/>
    </row>
    <row r="37" spans="2:16">
      <c r="B37" s="3"/>
    </row>
    <row r="38" spans="2:16">
      <c r="B38" s="3"/>
    </row>
    <row r="39" spans="2:16">
      <c r="B39" s="3"/>
    </row>
    <row r="40" spans="2:16">
      <c r="B40" s="3"/>
    </row>
    <row r="41" spans="2:16">
      <c r="B41" s="3"/>
    </row>
    <row r="42" spans="2:16">
      <c r="B42" s="3"/>
    </row>
    <row r="43" spans="2:16">
      <c r="B43" s="3"/>
    </row>
    <row r="44" spans="2:16">
      <c r="B44" s="3"/>
    </row>
    <row r="45" spans="2:16">
      <c r="B45" s="3"/>
    </row>
    <row r="46" spans="2:16">
      <c r="B46" s="3"/>
    </row>
    <row r="47" spans="2:16">
      <c r="B47" s="3"/>
    </row>
    <row r="48" spans="2:16">
      <c r="B48" s="240" t="s">
        <v>87</v>
      </c>
      <c r="C48" s="241"/>
      <c r="D48" s="241"/>
      <c r="E48" s="241"/>
      <c r="F48" s="242" t="s">
        <v>88</v>
      </c>
      <c r="G48" s="243"/>
      <c r="H48" s="244" t="s">
        <v>89</v>
      </c>
      <c r="I48" s="245"/>
      <c r="J48" s="245"/>
      <c r="K48" s="245"/>
      <c r="L48" s="245"/>
      <c r="M48" s="245"/>
      <c r="N48" s="245"/>
      <c r="O48" s="245"/>
      <c r="P48" s="246"/>
    </row>
    <row r="49" spans="2:16" ht="51" customHeight="1">
      <c r="B49" s="229" t="s">
        <v>2197</v>
      </c>
      <c r="C49" s="229"/>
      <c r="D49" s="229"/>
      <c r="E49" s="229"/>
      <c r="F49" s="230" t="s">
        <v>90</v>
      </c>
      <c r="G49" s="231"/>
      <c r="H49" s="232" t="s">
        <v>2199</v>
      </c>
      <c r="I49" s="233"/>
      <c r="J49" s="233"/>
      <c r="K49" s="233"/>
      <c r="L49" s="233"/>
      <c r="M49" s="233"/>
      <c r="N49" s="233"/>
      <c r="O49" s="233"/>
      <c r="P49" s="234"/>
    </row>
    <row r="50" spans="2:16" ht="37.049999999999997" customHeight="1">
      <c r="B50" s="229" t="s">
        <v>2198</v>
      </c>
      <c r="C50" s="229"/>
      <c r="D50" s="229"/>
      <c r="E50" s="229"/>
      <c r="F50" s="230" t="s">
        <v>91</v>
      </c>
      <c r="G50" s="231"/>
      <c r="H50" s="235" t="s">
        <v>92</v>
      </c>
      <c r="I50" s="236"/>
      <c r="J50" s="236"/>
      <c r="K50" s="236"/>
      <c r="L50" s="236"/>
      <c r="M50" s="236"/>
      <c r="N50" s="236"/>
      <c r="O50" s="236"/>
      <c r="P50" s="237"/>
    </row>
    <row r="51" spans="2:16" ht="19.05" customHeight="1">
      <c r="B51" s="54"/>
      <c r="C51" s="54"/>
      <c r="D51" s="54"/>
      <c r="E51" s="54"/>
      <c r="F51" s="55"/>
      <c r="G51" s="55"/>
      <c r="H51" s="56"/>
      <c r="I51" s="56"/>
      <c r="J51" s="56"/>
      <c r="K51" s="56"/>
      <c r="L51" s="56"/>
      <c r="M51" s="56"/>
      <c r="N51" s="56"/>
      <c r="O51" s="56"/>
      <c r="P51" s="56"/>
    </row>
    <row r="53" spans="2:16" ht="18">
      <c r="B53" s="238" t="s">
        <v>88</v>
      </c>
      <c r="C53" s="238"/>
      <c r="D53" s="239" t="s">
        <v>93</v>
      </c>
      <c r="E53" s="239"/>
      <c r="F53" s="239"/>
      <c r="G53" s="239" t="s">
        <v>94</v>
      </c>
      <c r="H53" s="239"/>
      <c r="I53" s="239"/>
      <c r="J53" s="228" t="s">
        <v>3</v>
      </c>
      <c r="K53" s="228"/>
      <c r="L53" s="228"/>
    </row>
    <row r="54" spans="2:16">
      <c r="B54" s="238"/>
      <c r="C54" s="238"/>
      <c r="D54" s="8" t="s">
        <v>36</v>
      </c>
      <c r="E54" s="8" t="s">
        <v>95</v>
      </c>
      <c r="F54" s="8" t="s">
        <v>96</v>
      </c>
      <c r="G54" s="8" t="s">
        <v>36</v>
      </c>
      <c r="H54" s="8" t="s">
        <v>95</v>
      </c>
      <c r="I54" s="8" t="s">
        <v>96</v>
      </c>
      <c r="J54" s="8" t="s">
        <v>36</v>
      </c>
      <c r="K54" s="8" t="s">
        <v>95</v>
      </c>
      <c r="L54" s="8" t="s">
        <v>96</v>
      </c>
    </row>
    <row r="55" spans="2:16">
      <c r="B55" s="226" t="s">
        <v>78</v>
      </c>
      <c r="C55" s="226"/>
      <c r="D55" s="44">
        <v>18683</v>
      </c>
      <c r="E55" s="32">
        <f>D55/J55</f>
        <v>0.9029093369418133</v>
      </c>
      <c r="F55" s="32">
        <f>D55/$D$61</f>
        <v>0.41471698113207545</v>
      </c>
      <c r="G55" s="44">
        <v>2009</v>
      </c>
      <c r="H55" s="32">
        <f>G55/J55</f>
        <v>9.7090663058186741E-2</v>
      </c>
      <c r="I55" s="32">
        <f>G55/$G$61</f>
        <v>5.8162763093135693E-2</v>
      </c>
      <c r="J55" s="44">
        <v>20692</v>
      </c>
      <c r="K55" s="32">
        <v>1</v>
      </c>
      <c r="L55" s="32">
        <f>J55/$J$61</f>
        <v>0.25997914337048161</v>
      </c>
    </row>
    <row r="56" spans="2:16">
      <c r="B56" s="226" t="s">
        <v>79</v>
      </c>
      <c r="C56" s="226"/>
      <c r="D56" s="44">
        <v>7700</v>
      </c>
      <c r="E56" s="32">
        <f t="shared" ref="E56:E61" si="0">D56/J56</f>
        <v>0.51757746857565368</v>
      </c>
      <c r="F56" s="32">
        <f t="shared" ref="F56:F61" si="1">D56/$D$61</f>
        <v>0.17092119866814651</v>
      </c>
      <c r="G56" s="44">
        <v>7177</v>
      </c>
      <c r="H56" s="32">
        <f t="shared" ref="H56:H61" si="2">G56/J56</f>
        <v>0.48242253142434632</v>
      </c>
      <c r="I56" s="32">
        <f t="shared" ref="I56:I61" si="3">G56/$G$61</f>
        <v>0.20778205610723488</v>
      </c>
      <c r="J56" s="44">
        <v>14877</v>
      </c>
      <c r="K56" s="32">
        <v>1</v>
      </c>
      <c r="L56" s="32">
        <f t="shared" ref="L56:L61" si="4">J56/$J$61</f>
        <v>0.18691811888278825</v>
      </c>
    </row>
    <row r="57" spans="2:16">
      <c r="B57" s="226" t="s">
        <v>80</v>
      </c>
      <c r="C57" s="226"/>
      <c r="D57" s="44">
        <v>14551</v>
      </c>
      <c r="E57" s="32">
        <f t="shared" si="0"/>
        <v>0.78429364523257694</v>
      </c>
      <c r="F57" s="32">
        <f t="shared" si="1"/>
        <v>0.32299667036625973</v>
      </c>
      <c r="G57" s="44">
        <v>4002</v>
      </c>
      <c r="H57" s="32">
        <f t="shared" si="2"/>
        <v>0.21570635476742306</v>
      </c>
      <c r="I57" s="32">
        <f t="shared" si="3"/>
        <v>0.11586230856084075</v>
      </c>
      <c r="J57" s="44">
        <v>18553</v>
      </c>
      <c r="K57" s="32">
        <v>1</v>
      </c>
      <c r="L57" s="32">
        <f t="shared" si="4"/>
        <v>0.23310424545488811</v>
      </c>
    </row>
    <row r="58" spans="2:16">
      <c r="B58" s="226" t="s">
        <v>85</v>
      </c>
      <c r="C58" s="226"/>
      <c r="D58" s="44">
        <v>2620</v>
      </c>
      <c r="E58" s="32">
        <f t="shared" si="0"/>
        <v>0.10998236923851902</v>
      </c>
      <c r="F58" s="32">
        <f t="shared" si="1"/>
        <v>5.8157602663706995E-2</v>
      </c>
      <c r="G58" s="44">
        <v>21202</v>
      </c>
      <c r="H58" s="32">
        <f t="shared" si="2"/>
        <v>0.89001763076148099</v>
      </c>
      <c r="I58" s="32">
        <f t="shared" si="3"/>
        <v>0.613821255898787</v>
      </c>
      <c r="J58" s="44">
        <v>23822</v>
      </c>
      <c r="K58" s="32">
        <v>1</v>
      </c>
      <c r="L58" s="32">
        <f t="shared" si="4"/>
        <v>0.29930519782387455</v>
      </c>
    </row>
    <row r="59" spans="2:16">
      <c r="B59" s="226" t="s">
        <v>20</v>
      </c>
      <c r="C59" s="226"/>
      <c r="D59" s="44">
        <v>682</v>
      </c>
      <c r="E59" s="32">
        <f t="shared" si="0"/>
        <v>0.74535519125683058</v>
      </c>
      <c r="F59" s="32">
        <f t="shared" si="1"/>
        <v>1.513873473917869E-2</v>
      </c>
      <c r="G59" s="44">
        <v>233</v>
      </c>
      <c r="H59" s="32">
        <f t="shared" si="2"/>
        <v>0.25464480874316942</v>
      </c>
      <c r="I59" s="32">
        <f t="shared" si="3"/>
        <v>6.7456066703338062E-3</v>
      </c>
      <c r="J59" s="44">
        <v>915</v>
      </c>
      <c r="K59" s="32">
        <v>1</v>
      </c>
      <c r="L59" s="32">
        <f t="shared" si="4"/>
        <v>1.1496274704426379E-2</v>
      </c>
    </row>
    <row r="60" spans="2:16">
      <c r="B60" s="226" t="s">
        <v>15</v>
      </c>
      <c r="C60" s="226"/>
      <c r="D60" s="44">
        <v>687</v>
      </c>
      <c r="E60" s="32">
        <f t="shared" si="0"/>
        <v>0.93852459016393441</v>
      </c>
      <c r="F60" s="32">
        <f t="shared" si="1"/>
        <v>1.5249722530521643E-2</v>
      </c>
      <c r="G60" s="44">
        <v>45</v>
      </c>
      <c r="H60" s="32">
        <f t="shared" si="2"/>
        <v>6.1475409836065573E-2</v>
      </c>
      <c r="I60" s="32">
        <f t="shared" si="3"/>
        <v>1.3027995715236965E-3</v>
      </c>
      <c r="J60" s="44">
        <v>732</v>
      </c>
      <c r="K60" s="32">
        <v>1</v>
      </c>
      <c r="L60" s="32">
        <f t="shared" si="4"/>
        <v>9.1970197635411043E-3</v>
      </c>
    </row>
    <row r="61" spans="2:16">
      <c r="B61" s="226" t="s">
        <v>3</v>
      </c>
      <c r="C61" s="226"/>
      <c r="D61" s="35">
        <v>45050</v>
      </c>
      <c r="E61" s="59">
        <f t="shared" si="0"/>
        <v>0.56601877096656661</v>
      </c>
      <c r="F61" s="40">
        <f t="shared" si="1"/>
        <v>1</v>
      </c>
      <c r="G61" s="35">
        <v>34541</v>
      </c>
      <c r="H61" s="59">
        <f t="shared" si="2"/>
        <v>0.43398122903343345</v>
      </c>
      <c r="I61" s="40">
        <f t="shared" si="3"/>
        <v>1</v>
      </c>
      <c r="J61" s="35">
        <f>+D61+G61</f>
        <v>79591</v>
      </c>
      <c r="K61" s="40">
        <v>1</v>
      </c>
      <c r="L61" s="40">
        <f t="shared" si="4"/>
        <v>1</v>
      </c>
    </row>
    <row r="63" spans="2:16">
      <c r="B63" s="1" t="s">
        <v>134</v>
      </c>
    </row>
    <row r="65" spans="2:12" ht="18">
      <c r="B65" s="238" t="s">
        <v>88</v>
      </c>
      <c r="C65" s="238"/>
      <c r="D65" s="239" t="s">
        <v>93</v>
      </c>
      <c r="E65" s="239"/>
      <c r="F65" s="239"/>
      <c r="G65" s="239" t="s">
        <v>94</v>
      </c>
      <c r="H65" s="239"/>
      <c r="I65" s="239"/>
      <c r="J65" s="228" t="s">
        <v>3</v>
      </c>
      <c r="K65" s="228"/>
      <c r="L65" s="228"/>
    </row>
    <row r="66" spans="2:12">
      <c r="B66" s="238"/>
      <c r="C66" s="238"/>
      <c r="D66" s="8" t="s">
        <v>36</v>
      </c>
      <c r="E66" s="8" t="s">
        <v>95</v>
      </c>
      <c r="F66" s="8" t="s">
        <v>96</v>
      </c>
      <c r="G66" s="8" t="s">
        <v>36</v>
      </c>
      <c r="H66" s="8" t="s">
        <v>95</v>
      </c>
      <c r="I66" s="8" t="s">
        <v>96</v>
      </c>
      <c r="J66" s="8" t="s">
        <v>36</v>
      </c>
      <c r="K66" s="8" t="s">
        <v>95</v>
      </c>
      <c r="L66" s="8" t="s">
        <v>96</v>
      </c>
    </row>
    <row r="67" spans="2:12">
      <c r="B67" s="226" t="s">
        <v>78</v>
      </c>
      <c r="C67" s="226"/>
      <c r="D67" s="44">
        <v>18683</v>
      </c>
      <c r="E67" s="32">
        <f>D67/J67</f>
        <v>0.9029093369418133</v>
      </c>
      <c r="F67" s="32">
        <f>D67/D69</f>
        <v>0.70814539665693821</v>
      </c>
      <c r="G67" s="44">
        <v>2009</v>
      </c>
      <c r="H67" s="32">
        <f>G67/J67</f>
        <v>9.7090663058186741E-2</v>
      </c>
      <c r="I67" s="32">
        <f>G67/G69</f>
        <v>0.21870237317657304</v>
      </c>
      <c r="J67" s="44">
        <f>D67+G67</f>
        <v>20692</v>
      </c>
      <c r="K67" s="32">
        <v>1</v>
      </c>
      <c r="L67" s="32">
        <f>J67/J69</f>
        <v>0.58174252860637077</v>
      </c>
    </row>
    <row r="68" spans="2:12">
      <c r="B68" s="226" t="s">
        <v>79</v>
      </c>
      <c r="C68" s="226"/>
      <c r="D68" s="44">
        <v>7700</v>
      </c>
      <c r="E68" s="32">
        <f>D68/J68</f>
        <v>0.51757746857565368</v>
      </c>
      <c r="F68" s="43">
        <f>D68/D69</f>
        <v>0.29185460334306185</v>
      </c>
      <c r="G68" s="44">
        <v>7177</v>
      </c>
      <c r="H68" s="32">
        <f t="shared" ref="H68:H69" si="5">G68/J68</f>
        <v>0.48242253142434632</v>
      </c>
      <c r="I68" s="58">
        <f>G68/G69</f>
        <v>0.78129762682342696</v>
      </c>
      <c r="J68" s="44">
        <f t="shared" ref="J68" si="6">D68+G68</f>
        <v>14877</v>
      </c>
      <c r="K68" s="32">
        <v>1</v>
      </c>
      <c r="L68" s="32">
        <f>J68/J69</f>
        <v>0.41825747139362929</v>
      </c>
    </row>
    <row r="69" spans="2:12">
      <c r="B69" s="226" t="s">
        <v>3</v>
      </c>
      <c r="C69" s="226"/>
      <c r="D69" s="35">
        <f>SUM(D67:D68)</f>
        <v>26383</v>
      </c>
      <c r="E69" s="60">
        <f t="shared" ref="E69" si="7">D69/J69</f>
        <v>0.7417414040316006</v>
      </c>
      <c r="F69" s="40">
        <v>1</v>
      </c>
      <c r="G69" s="35">
        <f>SUM(G63:G68)</f>
        <v>9186</v>
      </c>
      <c r="H69" s="60">
        <f t="shared" si="5"/>
        <v>0.25825859596839945</v>
      </c>
      <c r="I69" s="40">
        <v>1</v>
      </c>
      <c r="J69" s="35">
        <f>D69+G69</f>
        <v>35569</v>
      </c>
      <c r="K69" s="40">
        <v>1</v>
      </c>
      <c r="L69" s="40">
        <v>1</v>
      </c>
    </row>
    <row r="73" spans="2:12">
      <c r="B73" s="3" t="s">
        <v>252</v>
      </c>
    </row>
    <row r="74" spans="2:12">
      <c r="B74" s="3"/>
    </row>
    <row r="75" spans="2:12">
      <c r="B75" s="3"/>
    </row>
    <row r="76" spans="2:12">
      <c r="B76" s="3"/>
    </row>
    <row r="77" spans="2:12">
      <c r="B77" s="3"/>
    </row>
    <row r="78" spans="2:12">
      <c r="B78" s="3"/>
    </row>
    <row r="79" spans="2:12">
      <c r="B79" s="3"/>
    </row>
    <row r="80" spans="2:12">
      <c r="B80" s="3"/>
    </row>
    <row r="81" spans="2:2">
      <c r="B81" s="3"/>
    </row>
    <row r="82" spans="2:2">
      <c r="B82" s="3"/>
    </row>
    <row r="83" spans="2:2">
      <c r="B83" s="3"/>
    </row>
    <row r="84" spans="2:2">
      <c r="B84" s="3"/>
    </row>
    <row r="85" spans="2:2">
      <c r="B85" s="3"/>
    </row>
    <row r="86" spans="2:2">
      <c r="B86" s="3"/>
    </row>
    <row r="87" spans="2:2">
      <c r="B87" s="3"/>
    </row>
    <row r="88" spans="2:2">
      <c r="B88" s="3"/>
    </row>
    <row r="89" spans="2:2">
      <c r="B89" s="3"/>
    </row>
    <row r="90" spans="2:2">
      <c r="B90" s="3"/>
    </row>
    <row r="91" spans="2:2">
      <c r="B91" s="3"/>
    </row>
    <row r="92" spans="2:2">
      <c r="B92" s="3"/>
    </row>
    <row r="93" spans="2:2">
      <c r="B93" s="3"/>
    </row>
    <row r="94" spans="2:2">
      <c r="B94" s="3"/>
    </row>
    <row r="95" spans="2:2">
      <c r="B95" s="3"/>
    </row>
    <row r="96" spans="2:2">
      <c r="B96" s="3"/>
    </row>
    <row r="97" spans="2:2">
      <c r="B97" s="3"/>
    </row>
    <row r="98" spans="2:2">
      <c r="B98" s="3"/>
    </row>
    <row r="99" spans="2:2">
      <c r="B99" s="3"/>
    </row>
    <row r="100" spans="2:2">
      <c r="B100" s="3"/>
    </row>
    <row r="101" spans="2:2">
      <c r="B101" s="3"/>
    </row>
    <row r="102" spans="2:2">
      <c r="B102" s="3"/>
    </row>
    <row r="103" spans="2:2">
      <c r="B103" s="3"/>
    </row>
    <row r="104" spans="2:2">
      <c r="B104" s="3"/>
    </row>
    <row r="105" spans="2:2">
      <c r="B105" s="3"/>
    </row>
    <row r="106" spans="2:2">
      <c r="B106" s="3"/>
    </row>
    <row r="107" spans="2:2">
      <c r="B107" s="3"/>
    </row>
    <row r="108" spans="2:2">
      <c r="B108" s="3"/>
    </row>
    <row r="109" spans="2:2">
      <c r="B109" s="3"/>
    </row>
    <row r="110" spans="2:2">
      <c r="B110" s="3"/>
    </row>
    <row r="111" spans="2:2">
      <c r="B111" s="3"/>
    </row>
    <row r="112" spans="2:2">
      <c r="B112" s="3"/>
    </row>
    <row r="113" spans="2:16">
      <c r="B113" s="3"/>
    </row>
    <row r="114" spans="2:16">
      <c r="B114" s="240" t="s">
        <v>87</v>
      </c>
      <c r="C114" s="241"/>
      <c r="D114" s="241"/>
      <c r="E114" s="241"/>
      <c r="F114" s="242" t="s">
        <v>88</v>
      </c>
      <c r="G114" s="243"/>
      <c r="H114" s="244" t="s">
        <v>89</v>
      </c>
      <c r="I114" s="245"/>
      <c r="J114" s="245"/>
      <c r="K114" s="245"/>
      <c r="L114" s="245"/>
      <c r="M114" s="245"/>
      <c r="N114" s="245"/>
      <c r="O114" s="245"/>
      <c r="P114" s="246"/>
    </row>
    <row r="115" spans="2:16" ht="31.05" customHeight="1">
      <c r="B115" s="229" t="s">
        <v>2220</v>
      </c>
      <c r="C115" s="229"/>
      <c r="D115" s="229"/>
      <c r="E115" s="229"/>
      <c r="F115" s="230" t="s">
        <v>90</v>
      </c>
      <c r="G115" s="231"/>
      <c r="H115" s="232" t="s">
        <v>2222</v>
      </c>
      <c r="I115" s="233"/>
      <c r="J115" s="233"/>
      <c r="K115" s="233"/>
      <c r="L115" s="233"/>
      <c r="M115" s="233"/>
      <c r="N115" s="233"/>
      <c r="O115" s="233"/>
      <c r="P115" s="234"/>
    </row>
    <row r="116" spans="2:16" ht="33" customHeight="1">
      <c r="B116" s="229" t="s">
        <v>2221</v>
      </c>
      <c r="C116" s="229"/>
      <c r="D116" s="229"/>
      <c r="E116" s="229"/>
      <c r="F116" s="230" t="s">
        <v>91</v>
      </c>
      <c r="G116" s="231"/>
      <c r="H116" s="235" t="s">
        <v>92</v>
      </c>
      <c r="I116" s="236"/>
      <c r="J116" s="236"/>
      <c r="K116" s="236"/>
      <c r="L116" s="236"/>
      <c r="M116" s="236"/>
      <c r="N116" s="236"/>
      <c r="O116" s="236"/>
      <c r="P116" s="237"/>
    </row>
    <row r="117" spans="2:16" ht="15.6">
      <c r="B117" s="54"/>
      <c r="C117" s="54"/>
      <c r="D117" s="54"/>
      <c r="E117" s="54"/>
      <c r="F117" s="55"/>
      <c r="G117" s="55"/>
      <c r="H117" s="56"/>
      <c r="I117" s="56"/>
      <c r="J117" s="56"/>
      <c r="K117" s="56"/>
      <c r="L117" s="56"/>
      <c r="M117" s="56"/>
      <c r="N117" s="56"/>
      <c r="O117" s="56"/>
      <c r="P117" s="56"/>
    </row>
    <row r="119" spans="2:16" ht="18">
      <c r="B119" s="238" t="s">
        <v>88</v>
      </c>
      <c r="C119" s="238"/>
      <c r="D119" s="239" t="s">
        <v>93</v>
      </c>
      <c r="E119" s="239"/>
      <c r="F119" s="239"/>
      <c r="G119" s="239" t="s">
        <v>94</v>
      </c>
      <c r="H119" s="239"/>
      <c r="I119" s="239"/>
      <c r="J119" s="228" t="s">
        <v>3</v>
      </c>
      <c r="K119" s="228"/>
      <c r="L119" s="228"/>
    </row>
    <row r="120" spans="2:16">
      <c r="B120" s="238"/>
      <c r="C120" s="238"/>
      <c r="D120" s="8" t="s">
        <v>36</v>
      </c>
      <c r="E120" s="8" t="s">
        <v>95</v>
      </c>
      <c r="F120" s="8" t="s">
        <v>96</v>
      </c>
      <c r="G120" s="8" t="s">
        <v>36</v>
      </c>
      <c r="H120" s="8" t="s">
        <v>95</v>
      </c>
      <c r="I120" s="8" t="s">
        <v>96</v>
      </c>
      <c r="J120" s="8" t="s">
        <v>36</v>
      </c>
      <c r="K120" s="8" t="s">
        <v>95</v>
      </c>
      <c r="L120" s="8" t="s">
        <v>96</v>
      </c>
    </row>
    <row r="121" spans="2:16">
      <c r="B121" s="226" t="s">
        <v>78</v>
      </c>
      <c r="C121" s="226"/>
      <c r="D121" s="44">
        <v>19617</v>
      </c>
      <c r="E121" s="32">
        <f>D121/J121</f>
        <v>0.94804755461047752</v>
      </c>
      <c r="F121" s="32">
        <f>D121/D127</f>
        <v>0.38894065864345617</v>
      </c>
      <c r="G121" s="44">
        <v>1075</v>
      </c>
      <c r="H121" s="32">
        <f>G121/J121</f>
        <v>5.1952445389522518E-2</v>
      </c>
      <c r="I121" s="32">
        <f>G121/G127</f>
        <v>3.687315634218289E-2</v>
      </c>
      <c r="J121" s="44">
        <f>D121+G121</f>
        <v>20692</v>
      </c>
      <c r="K121" s="32">
        <v>1</v>
      </c>
      <c r="L121" s="32">
        <f>J121/J127</f>
        <v>0.25997914337048161</v>
      </c>
    </row>
    <row r="122" spans="2:16">
      <c r="B122" s="226" t="s">
        <v>79</v>
      </c>
      <c r="C122" s="226"/>
      <c r="D122" s="44">
        <v>8867</v>
      </c>
      <c r="E122" s="43">
        <f>D122/J122</f>
        <v>0.596020703098743</v>
      </c>
      <c r="F122" s="32">
        <f>D122/D127</f>
        <v>0.17580347760572596</v>
      </c>
      <c r="G122" s="44">
        <v>6010</v>
      </c>
      <c r="H122" s="58">
        <f t="shared" ref="H122:H127" si="8">G122/J122</f>
        <v>0.403979296901257</v>
      </c>
      <c r="I122" s="32">
        <f>G122/G127</f>
        <v>0.20614666941071552</v>
      </c>
      <c r="J122" s="44">
        <f t="shared" ref="J122:J126" si="9">D122+G122</f>
        <v>14877</v>
      </c>
      <c r="K122" s="32">
        <v>1</v>
      </c>
      <c r="L122" s="32">
        <f>J122/J127</f>
        <v>0.18691811888278825</v>
      </c>
    </row>
    <row r="123" spans="2:16">
      <c r="B123" s="226" t="s">
        <v>80</v>
      </c>
      <c r="C123" s="226"/>
      <c r="D123" s="44">
        <v>15011</v>
      </c>
      <c r="E123" s="32">
        <f t="shared" ref="E123:E127" si="10">D123/J123</f>
        <v>0.8090874791138899</v>
      </c>
      <c r="F123" s="32">
        <f>D123/D127</f>
        <v>0.29761881158673198</v>
      </c>
      <c r="G123" s="44">
        <v>3542</v>
      </c>
      <c r="H123" s="32">
        <f t="shared" si="8"/>
        <v>0.19091252088611008</v>
      </c>
      <c r="I123" s="32">
        <f>G123/G127</f>
        <v>0.12149276257117377</v>
      </c>
      <c r="J123" s="44">
        <f t="shared" si="9"/>
        <v>18553</v>
      </c>
      <c r="K123" s="32">
        <v>1</v>
      </c>
      <c r="L123" s="32">
        <f>J123/J127</f>
        <v>0.23310424545488811</v>
      </c>
    </row>
    <row r="124" spans="2:16">
      <c r="B124" s="226" t="s">
        <v>85</v>
      </c>
      <c r="C124" s="226"/>
      <c r="D124" s="44">
        <v>5501</v>
      </c>
      <c r="E124" s="32">
        <f t="shared" si="10"/>
        <v>0.23092099739736377</v>
      </c>
      <c r="F124" s="32">
        <f>D124/D127</f>
        <v>0.10906675654777247</v>
      </c>
      <c r="G124" s="44">
        <v>18321</v>
      </c>
      <c r="H124" s="32">
        <f t="shared" si="8"/>
        <v>0.76907900260263617</v>
      </c>
      <c r="I124" s="32">
        <f>G124/G127</f>
        <v>0.62842148590244906</v>
      </c>
      <c r="J124" s="44">
        <f t="shared" si="9"/>
        <v>23822</v>
      </c>
      <c r="K124" s="32">
        <v>1</v>
      </c>
      <c r="L124" s="32">
        <f>J124/J127</f>
        <v>0.29930519782387455</v>
      </c>
    </row>
    <row r="125" spans="2:16">
      <c r="B125" s="226" t="s">
        <v>20</v>
      </c>
      <c r="C125" s="226"/>
      <c r="D125" s="44">
        <v>730</v>
      </c>
      <c r="E125" s="32">
        <f t="shared" si="10"/>
        <v>0.79781420765027322</v>
      </c>
      <c r="F125" s="32">
        <f>D125/D127</f>
        <v>1.4473501596050518E-2</v>
      </c>
      <c r="G125" s="44">
        <v>185</v>
      </c>
      <c r="H125" s="32">
        <f t="shared" si="8"/>
        <v>0.20218579234972678</v>
      </c>
      <c r="I125" s="32">
        <f>G125/G127</f>
        <v>6.3456129519105439E-3</v>
      </c>
      <c r="J125" s="44">
        <f t="shared" si="9"/>
        <v>915</v>
      </c>
      <c r="K125" s="32">
        <v>1</v>
      </c>
      <c r="L125" s="32">
        <f>J125/J127</f>
        <v>1.1496274704426379E-2</v>
      </c>
    </row>
    <row r="126" spans="2:16">
      <c r="B126" s="226" t="s">
        <v>15</v>
      </c>
      <c r="C126" s="226"/>
      <c r="D126" s="44">
        <v>711</v>
      </c>
      <c r="E126" s="32">
        <f t="shared" si="10"/>
        <v>0.97131147540983609</v>
      </c>
      <c r="F126" s="32">
        <f>D126/D127</f>
        <v>1.4096794020262902E-2</v>
      </c>
      <c r="G126" s="44">
        <v>21</v>
      </c>
      <c r="H126" s="32">
        <f t="shared" si="8"/>
        <v>2.8688524590163935E-2</v>
      </c>
      <c r="I126" s="32">
        <f>G126/G127</f>
        <v>7.203128215682239E-4</v>
      </c>
      <c r="J126" s="44">
        <f t="shared" si="9"/>
        <v>732</v>
      </c>
      <c r="K126" s="32">
        <v>1</v>
      </c>
      <c r="L126" s="32">
        <f>J126/J127</f>
        <v>9.1970197635411043E-3</v>
      </c>
    </row>
    <row r="127" spans="2:16">
      <c r="B127" s="226" t="s">
        <v>3</v>
      </c>
      <c r="C127" s="226"/>
      <c r="D127" s="35">
        <f>SUM(D121:D126)</f>
        <v>50437</v>
      </c>
      <c r="E127" s="59">
        <f t="shared" si="10"/>
        <v>0.63370230302421127</v>
      </c>
      <c r="F127" s="40">
        <v>1</v>
      </c>
      <c r="G127" s="35">
        <f>SUM(G121:G126)</f>
        <v>29154</v>
      </c>
      <c r="H127" s="59">
        <f t="shared" si="8"/>
        <v>0.36629769697578873</v>
      </c>
      <c r="I127" s="40">
        <v>1</v>
      </c>
      <c r="J127" s="35">
        <f>D127+G127</f>
        <v>79591</v>
      </c>
      <c r="K127" s="40">
        <v>1</v>
      </c>
      <c r="L127" s="40">
        <v>1</v>
      </c>
    </row>
    <row r="129" spans="2:18">
      <c r="B129" s="1" t="s">
        <v>134</v>
      </c>
    </row>
    <row r="131" spans="2:18" ht="18">
      <c r="B131" s="238" t="s">
        <v>88</v>
      </c>
      <c r="C131" s="238"/>
      <c r="D131" s="239" t="s">
        <v>93</v>
      </c>
      <c r="E131" s="239"/>
      <c r="F131" s="239"/>
      <c r="G131" s="239" t="s">
        <v>94</v>
      </c>
      <c r="H131" s="239"/>
      <c r="I131" s="239"/>
      <c r="J131" s="228" t="s">
        <v>3</v>
      </c>
      <c r="K131" s="228"/>
      <c r="L131" s="228"/>
    </row>
    <row r="132" spans="2:18">
      <c r="B132" s="238"/>
      <c r="C132" s="238"/>
      <c r="D132" s="8" t="s">
        <v>36</v>
      </c>
      <c r="E132" s="8" t="s">
        <v>95</v>
      </c>
      <c r="F132" s="8" t="s">
        <v>96</v>
      </c>
      <c r="G132" s="8" t="s">
        <v>36</v>
      </c>
      <c r="H132" s="8" t="s">
        <v>95</v>
      </c>
      <c r="I132" s="8" t="s">
        <v>96</v>
      </c>
      <c r="J132" s="8" t="s">
        <v>36</v>
      </c>
      <c r="K132" s="8" t="s">
        <v>95</v>
      </c>
      <c r="L132" s="8" t="s">
        <v>96</v>
      </c>
    </row>
    <row r="133" spans="2:18">
      <c r="B133" s="226" t="s">
        <v>78</v>
      </c>
      <c r="C133" s="226"/>
      <c r="D133" s="44">
        <v>19617</v>
      </c>
      <c r="E133" s="32">
        <f>D133/J133</f>
        <v>0.94804755461047752</v>
      </c>
      <c r="F133" s="32">
        <f>D133/D135</f>
        <v>0.68870242943406823</v>
      </c>
      <c r="G133" s="44">
        <v>1075</v>
      </c>
      <c r="H133" s="32">
        <f>G133/J133</f>
        <v>5.1952445389522518E-2</v>
      </c>
      <c r="I133" s="32">
        <f>G133/G135</f>
        <v>0.15172900494001412</v>
      </c>
      <c r="J133" s="44">
        <f>D133+G133</f>
        <v>20692</v>
      </c>
      <c r="K133" s="32">
        <v>1</v>
      </c>
      <c r="L133" s="32">
        <f>J133/J135</f>
        <v>0.58174252860637077</v>
      </c>
    </row>
    <row r="134" spans="2:18">
      <c r="B134" s="226" t="s">
        <v>79</v>
      </c>
      <c r="C134" s="226"/>
      <c r="D134" s="44">
        <v>8867</v>
      </c>
      <c r="E134" s="32">
        <f>D134/J134</f>
        <v>0.596020703098743</v>
      </c>
      <c r="F134" s="43">
        <f>D134/D135</f>
        <v>0.31129757056593177</v>
      </c>
      <c r="G134" s="44">
        <v>6010</v>
      </c>
      <c r="H134" s="32">
        <f t="shared" ref="H134:H135" si="11">G134/J134</f>
        <v>0.403979296901257</v>
      </c>
      <c r="I134" s="58">
        <f>G134/G135</f>
        <v>0.84827099505998593</v>
      </c>
      <c r="J134" s="44">
        <f t="shared" ref="J134" si="12">D134+G134</f>
        <v>14877</v>
      </c>
      <c r="K134" s="32">
        <v>1</v>
      </c>
      <c r="L134" s="32">
        <f>J134/J135</f>
        <v>0.41825747139362929</v>
      </c>
    </row>
    <row r="135" spans="2:18">
      <c r="B135" s="226" t="s">
        <v>3</v>
      </c>
      <c r="C135" s="226"/>
      <c r="D135" s="35">
        <f>SUM(D133:D134)</f>
        <v>28484</v>
      </c>
      <c r="E135" s="60">
        <f t="shared" ref="E135" si="13">D135/J135</f>
        <v>0.80080969383451883</v>
      </c>
      <c r="F135" s="40">
        <v>1</v>
      </c>
      <c r="G135" s="35">
        <f>SUM(G129:G134)</f>
        <v>7085</v>
      </c>
      <c r="H135" s="60">
        <f t="shared" si="11"/>
        <v>0.19919030616548117</v>
      </c>
      <c r="I135" s="40">
        <v>1</v>
      </c>
      <c r="J135" s="35">
        <f>D135+G135</f>
        <v>35569</v>
      </c>
      <c r="K135" s="40">
        <v>1</v>
      </c>
      <c r="L135" s="40">
        <v>1</v>
      </c>
    </row>
    <row r="136" spans="2:18" ht="15.6" thickBot="1"/>
    <row r="137" spans="2:18">
      <c r="B137" s="247" t="s">
        <v>230</v>
      </c>
      <c r="C137" s="248"/>
      <c r="D137" s="248"/>
      <c r="E137" s="248"/>
      <c r="F137" s="248"/>
      <c r="G137" s="248"/>
      <c r="H137" s="248"/>
      <c r="I137" s="248"/>
      <c r="J137" s="248"/>
      <c r="K137" s="248"/>
      <c r="L137" s="248"/>
      <c r="M137" s="248"/>
      <c r="N137" s="248"/>
      <c r="O137" s="248"/>
      <c r="P137" s="248"/>
      <c r="Q137" s="248"/>
      <c r="R137" s="249"/>
    </row>
    <row r="138" spans="2:18" ht="15.6" thickBot="1">
      <c r="B138" s="250"/>
      <c r="C138" s="251"/>
      <c r="D138" s="251"/>
      <c r="E138" s="251"/>
      <c r="F138" s="251"/>
      <c r="G138" s="251"/>
      <c r="H138" s="251"/>
      <c r="I138" s="251"/>
      <c r="J138" s="251"/>
      <c r="K138" s="251"/>
      <c r="L138" s="251"/>
      <c r="M138" s="251"/>
      <c r="N138" s="251"/>
      <c r="O138" s="251"/>
      <c r="P138" s="251"/>
      <c r="Q138" s="251"/>
      <c r="R138" s="252"/>
    </row>
    <row r="141" spans="2:18">
      <c r="B141" s="1" t="s">
        <v>1730</v>
      </c>
    </row>
    <row r="143" spans="2:18" ht="17.399999999999999">
      <c r="B143" s="15" t="s">
        <v>98</v>
      </c>
      <c r="I143" s="15" t="s">
        <v>97</v>
      </c>
    </row>
    <row r="144" spans="2:18">
      <c r="B144" s="53"/>
      <c r="I144" s="53"/>
    </row>
    <row r="145" spans="2:14">
      <c r="D145" s="226" t="s">
        <v>82</v>
      </c>
      <c r="E145" s="226"/>
      <c r="F145" s="226" t="s">
        <v>83</v>
      </c>
      <c r="G145" s="226"/>
      <c r="K145" s="226" t="s">
        <v>82</v>
      </c>
      <c r="L145" s="226"/>
      <c r="M145" s="226" t="s">
        <v>83</v>
      </c>
      <c r="N145" s="226"/>
    </row>
    <row r="146" spans="2:14">
      <c r="B146" s="226" t="s">
        <v>75</v>
      </c>
      <c r="C146" s="226"/>
      <c r="D146" s="8" t="s">
        <v>13</v>
      </c>
      <c r="E146" s="8" t="s">
        <v>2</v>
      </c>
      <c r="F146" s="8" t="s">
        <v>13</v>
      </c>
      <c r="G146" s="8" t="s">
        <v>2</v>
      </c>
      <c r="I146" s="226" t="s">
        <v>75</v>
      </c>
      <c r="J146" s="226"/>
      <c r="K146" s="8" t="s">
        <v>13</v>
      </c>
      <c r="L146" s="8" t="s">
        <v>2</v>
      </c>
      <c r="M146" s="8" t="s">
        <v>13</v>
      </c>
      <c r="N146" s="8" t="s">
        <v>2</v>
      </c>
    </row>
    <row r="147" spans="2:14">
      <c r="B147" s="224" t="s">
        <v>78</v>
      </c>
      <c r="C147" s="224"/>
      <c r="D147" s="44">
        <v>15644</v>
      </c>
      <c r="E147" s="32">
        <f>D147/D153</f>
        <v>0.38770755885997521</v>
      </c>
      <c r="F147" s="44">
        <v>3973</v>
      </c>
      <c r="G147" s="32">
        <f>F147/F153</f>
        <v>0.39387330227024886</v>
      </c>
      <c r="I147" s="224" t="s">
        <v>78</v>
      </c>
      <c r="J147" s="224"/>
      <c r="K147" s="44">
        <v>863</v>
      </c>
      <c r="L147" s="32">
        <f>K147/K153</f>
        <v>3.7000514491510893E-2</v>
      </c>
      <c r="M147" s="44">
        <v>212</v>
      </c>
      <c r="N147" s="32">
        <f>M147/M153</f>
        <v>3.6363636363636362E-2</v>
      </c>
    </row>
    <row r="148" spans="2:14">
      <c r="B148" s="224" t="s">
        <v>79</v>
      </c>
      <c r="C148" s="224"/>
      <c r="D148" s="44">
        <v>7113</v>
      </c>
      <c r="E148" s="32">
        <f>D148/D153</f>
        <v>0.1762825278810409</v>
      </c>
      <c r="F148" s="44">
        <v>1754</v>
      </c>
      <c r="G148" s="32">
        <f>F148/F153</f>
        <v>0.17388718152076932</v>
      </c>
      <c r="I148" s="224" t="s">
        <v>79</v>
      </c>
      <c r="J148" s="224"/>
      <c r="K148" s="44">
        <v>4795</v>
      </c>
      <c r="L148" s="32">
        <f>K148/K153</f>
        <v>0.20558223289315727</v>
      </c>
      <c r="M148" s="44">
        <v>1215</v>
      </c>
      <c r="N148" s="32">
        <f>M148/M153</f>
        <v>0.20840480274442538</v>
      </c>
    </row>
    <row r="149" spans="2:14">
      <c r="B149" s="224" t="s">
        <v>80</v>
      </c>
      <c r="C149" s="224"/>
      <c r="D149" s="44">
        <v>11979</v>
      </c>
      <c r="E149" s="32">
        <f>D149/D153</f>
        <v>0.29687732342007433</v>
      </c>
      <c r="F149" s="44">
        <v>3032</v>
      </c>
      <c r="G149" s="32">
        <f>F149/F153</f>
        <v>0.30058491127193415</v>
      </c>
      <c r="I149" s="224" t="s">
        <v>80</v>
      </c>
      <c r="J149" s="224"/>
      <c r="K149" s="44">
        <v>2838</v>
      </c>
      <c r="L149" s="32">
        <f>K149/K153</f>
        <v>0.12167724232550163</v>
      </c>
      <c r="M149" s="44">
        <v>704</v>
      </c>
      <c r="N149" s="32">
        <f>M149/M153</f>
        <v>0.12075471698113208</v>
      </c>
    </row>
    <row r="150" spans="2:14">
      <c r="B150" s="224" t="s">
        <v>85</v>
      </c>
      <c r="C150" s="224"/>
      <c r="D150" s="44">
        <v>4455</v>
      </c>
      <c r="E150" s="32">
        <f>D150/D153</f>
        <v>0.1104089219330855</v>
      </c>
      <c r="F150" s="44">
        <v>1046</v>
      </c>
      <c r="G150" s="32">
        <f>F150/F153</f>
        <v>0.10369782888866859</v>
      </c>
      <c r="I150" s="224" t="s">
        <v>85</v>
      </c>
      <c r="J150" s="224"/>
      <c r="K150" s="44">
        <v>14658</v>
      </c>
      <c r="L150" s="32">
        <f>K150/K153</f>
        <v>0.62845138055222094</v>
      </c>
      <c r="M150" s="44">
        <v>3663</v>
      </c>
      <c r="N150" s="32">
        <f>M150/M153</f>
        <v>0.6283018867924528</v>
      </c>
    </row>
    <row r="151" spans="2:14">
      <c r="B151" s="224" t="s">
        <v>18</v>
      </c>
      <c r="C151" s="224"/>
      <c r="D151" s="44">
        <v>588</v>
      </c>
      <c r="E151" s="32">
        <f>D151/D153</f>
        <v>1.4572490706319703E-2</v>
      </c>
      <c r="F151" s="44">
        <v>142</v>
      </c>
      <c r="G151" s="32">
        <f>F151/F153</f>
        <v>1.4077525527907208E-2</v>
      </c>
      <c r="I151" s="224" t="s">
        <v>18</v>
      </c>
      <c r="J151" s="224"/>
      <c r="K151" s="44">
        <v>150</v>
      </c>
      <c r="L151" s="32">
        <f>K151/K153</f>
        <v>6.4311438861258787E-3</v>
      </c>
      <c r="M151" s="44">
        <v>35</v>
      </c>
      <c r="N151" s="32">
        <f>M151/M153</f>
        <v>6.0034305317324182E-3</v>
      </c>
    </row>
    <row r="152" spans="2:14">
      <c r="B152" s="224" t="s">
        <v>15</v>
      </c>
      <c r="C152" s="224"/>
      <c r="D152" s="44">
        <v>571</v>
      </c>
      <c r="E152" s="32">
        <f>D152/D153</f>
        <v>1.4151177199504338E-2</v>
      </c>
      <c r="F152" s="44">
        <v>140</v>
      </c>
      <c r="G152" s="32">
        <f>F152/F153</f>
        <v>1.3879250520471894E-2</v>
      </c>
      <c r="I152" s="224" t="s">
        <v>15</v>
      </c>
      <c r="J152" s="224"/>
      <c r="K152" s="44">
        <v>20</v>
      </c>
      <c r="L152" s="32">
        <f>K152/K153</f>
        <v>8.5748585148345054E-4</v>
      </c>
      <c r="M152" s="44">
        <v>1</v>
      </c>
      <c r="N152" s="32">
        <f>M152/M153</f>
        <v>1.7152658662092623E-4</v>
      </c>
    </row>
    <row r="153" spans="2:14">
      <c r="B153" s="224" t="s">
        <v>3</v>
      </c>
      <c r="C153" s="224"/>
      <c r="D153" s="35">
        <f>SUM(D147:D152)</f>
        <v>40350</v>
      </c>
      <c r="E153" s="40">
        <v>1</v>
      </c>
      <c r="F153" s="35">
        <f>SUM(F147:F152)</f>
        <v>10087</v>
      </c>
      <c r="G153" s="40">
        <v>1</v>
      </c>
      <c r="I153" s="224" t="s">
        <v>3</v>
      </c>
      <c r="J153" s="224"/>
      <c r="K153" s="35">
        <f>SUM(K147:K152)</f>
        <v>23324</v>
      </c>
      <c r="L153" s="40">
        <v>1</v>
      </c>
      <c r="M153" s="35">
        <f>SUM(M147:M152)</f>
        <v>5830</v>
      </c>
      <c r="N153" s="40">
        <v>1</v>
      </c>
    </row>
    <row r="158" spans="2:14">
      <c r="B158" s="1" t="s">
        <v>2200</v>
      </c>
    </row>
    <row r="161" spans="2:28">
      <c r="D161" s="226" t="s">
        <v>82</v>
      </c>
      <c r="E161" s="226"/>
      <c r="F161" s="226" t="s">
        <v>83</v>
      </c>
      <c r="G161" s="226"/>
      <c r="K161" s="226" t="s">
        <v>82</v>
      </c>
      <c r="L161" s="226"/>
      <c r="M161" s="226" t="s">
        <v>83</v>
      </c>
      <c r="N161" s="226"/>
    </row>
    <row r="162" spans="2:28">
      <c r="B162" s="226" t="s">
        <v>75</v>
      </c>
      <c r="C162" s="226"/>
      <c r="D162" s="8" t="s">
        <v>13</v>
      </c>
      <c r="E162" s="8" t="s">
        <v>2</v>
      </c>
      <c r="F162" s="8" t="s">
        <v>13</v>
      </c>
      <c r="G162" s="8" t="s">
        <v>2</v>
      </c>
      <c r="I162" s="226" t="s">
        <v>75</v>
      </c>
      <c r="J162" s="226"/>
      <c r="K162" s="8" t="s">
        <v>13</v>
      </c>
      <c r="L162" s="8" t="s">
        <v>2</v>
      </c>
      <c r="M162" s="8" t="s">
        <v>13</v>
      </c>
      <c r="N162" s="8" t="s">
        <v>2</v>
      </c>
    </row>
    <row r="163" spans="2:28">
      <c r="B163" s="224" t="s">
        <v>78</v>
      </c>
      <c r="C163" s="224"/>
      <c r="D163" s="44">
        <v>15644</v>
      </c>
      <c r="E163" s="32">
        <f>D163/$D$165</f>
        <v>0.68743683262292921</v>
      </c>
      <c r="F163" s="44">
        <v>3973</v>
      </c>
      <c r="G163" s="32">
        <f>F163/$F$165</f>
        <v>0.69373144752924742</v>
      </c>
      <c r="I163" s="224" t="s">
        <v>78</v>
      </c>
      <c r="J163" s="224"/>
      <c r="K163" s="44">
        <v>863</v>
      </c>
      <c r="L163" s="32">
        <f>K163/$K$165</f>
        <v>0.15252739483916578</v>
      </c>
      <c r="M163" s="44">
        <v>212</v>
      </c>
      <c r="N163" s="32">
        <f>M163/$M$165</f>
        <v>0.14856341976173792</v>
      </c>
    </row>
    <row r="164" spans="2:28">
      <c r="B164" s="224" t="s">
        <v>79</v>
      </c>
      <c r="C164" s="224"/>
      <c r="D164" s="44">
        <v>7113</v>
      </c>
      <c r="E164" s="32">
        <f>D164/$D$165</f>
        <v>0.31256316737707079</v>
      </c>
      <c r="F164" s="44">
        <v>1754</v>
      </c>
      <c r="G164" s="32">
        <f>F164/$F$165</f>
        <v>0.30626855247075258</v>
      </c>
      <c r="I164" s="224" t="s">
        <v>79</v>
      </c>
      <c r="J164" s="224"/>
      <c r="K164" s="44">
        <v>4795</v>
      </c>
      <c r="L164" s="32">
        <f>K164/$K$165</f>
        <v>0.84747260516083422</v>
      </c>
      <c r="M164" s="44">
        <v>1215</v>
      </c>
      <c r="N164" s="32">
        <f>M164/$M$165</f>
        <v>0.85143658023826208</v>
      </c>
    </row>
    <row r="165" spans="2:28">
      <c r="B165" s="224" t="s">
        <v>3</v>
      </c>
      <c r="C165" s="224"/>
      <c r="D165" s="35">
        <f>SUM(D163:D164)</f>
        <v>22757</v>
      </c>
      <c r="E165" s="40">
        <f>+E163+E164</f>
        <v>1</v>
      </c>
      <c r="F165" s="35">
        <f>SUM(F163:F164)</f>
        <v>5727</v>
      </c>
      <c r="G165" s="40">
        <f>F165/$F$165</f>
        <v>1</v>
      </c>
      <c r="I165" s="224" t="s">
        <v>3</v>
      </c>
      <c r="J165" s="224"/>
      <c r="K165" s="35">
        <f>SUM(K163:K164)</f>
        <v>5658</v>
      </c>
      <c r="L165" s="40">
        <f>+L163+L164</f>
        <v>1</v>
      </c>
      <c r="M165" s="35">
        <f>SUM(M163:M164)</f>
        <v>1427</v>
      </c>
      <c r="N165" s="40">
        <f>+N163+N164</f>
        <v>1</v>
      </c>
    </row>
    <row r="170" spans="2:28" ht="17.399999999999999">
      <c r="B170" s="15" t="s">
        <v>256</v>
      </c>
    </row>
    <row r="171" spans="2:28">
      <c r="B171" s="48" t="s">
        <v>257</v>
      </c>
    </row>
    <row r="172" spans="2:28">
      <c r="B172" s="48" t="s">
        <v>2196</v>
      </c>
    </row>
    <row r="174" spans="2:28" ht="20.399999999999999">
      <c r="B174" s="254" t="s">
        <v>255</v>
      </c>
      <c r="C174" s="254"/>
      <c r="D174" s="254"/>
      <c r="E174" s="254"/>
      <c r="F174" s="254"/>
      <c r="G174" s="254"/>
      <c r="I174" s="253" t="s">
        <v>258</v>
      </c>
      <c r="J174" s="253"/>
      <c r="K174" s="253"/>
      <c r="L174" s="253"/>
      <c r="M174" s="253"/>
      <c r="N174" s="253"/>
      <c r="P174" s="253" t="s">
        <v>255</v>
      </c>
      <c r="Q174" s="253"/>
      <c r="R174" s="253"/>
      <c r="S174" s="253"/>
      <c r="T174" s="253"/>
      <c r="U174" s="253"/>
      <c r="W174" s="253" t="s">
        <v>258</v>
      </c>
      <c r="X174" s="253"/>
      <c r="Y174" s="253"/>
      <c r="Z174" s="253"/>
      <c r="AA174" s="253"/>
      <c r="AB174" s="253"/>
    </row>
    <row r="175" spans="2:28">
      <c r="B175" s="72" t="s">
        <v>254</v>
      </c>
      <c r="C175" s="244" t="s">
        <v>99</v>
      </c>
      <c r="D175" s="245"/>
      <c r="E175" s="245"/>
      <c r="F175" s="246"/>
      <c r="G175" s="72" t="s">
        <v>253</v>
      </c>
      <c r="I175" s="72" t="s">
        <v>254</v>
      </c>
      <c r="J175" s="244" t="s">
        <v>99</v>
      </c>
      <c r="K175" s="245"/>
      <c r="L175" s="245"/>
      <c r="M175" s="246"/>
      <c r="N175" s="72" t="s">
        <v>253</v>
      </c>
      <c r="P175" s="72" t="s">
        <v>254</v>
      </c>
      <c r="Q175" s="244" t="s">
        <v>99</v>
      </c>
      <c r="R175" s="245"/>
      <c r="S175" s="245"/>
      <c r="T175" s="246"/>
      <c r="U175" s="72" t="s">
        <v>259</v>
      </c>
      <c r="W175" s="72" t="s">
        <v>254</v>
      </c>
      <c r="X175" s="244" t="s">
        <v>99</v>
      </c>
      <c r="Y175" s="245"/>
      <c r="Z175" s="245"/>
      <c r="AA175" s="246"/>
      <c r="AB175" s="72" t="s">
        <v>259</v>
      </c>
    </row>
    <row r="176" spans="2:28">
      <c r="B176" s="71">
        <v>1</v>
      </c>
      <c r="C176" s="73" t="s">
        <v>1587</v>
      </c>
      <c r="D176" s="74"/>
      <c r="E176" s="74"/>
      <c r="F176" s="75"/>
      <c r="G176" s="5">
        <v>0.40575296011693501</v>
      </c>
      <c r="I176" s="71">
        <v>1</v>
      </c>
      <c r="J176" s="73" t="s">
        <v>1575</v>
      </c>
      <c r="K176" s="74"/>
      <c r="L176" s="74"/>
      <c r="M176" s="75"/>
      <c r="N176" s="5">
        <v>0.58536150963920397</v>
      </c>
      <c r="P176" s="71">
        <v>1</v>
      </c>
      <c r="Q176" s="73"/>
      <c r="R176" s="74"/>
      <c r="S176" s="74"/>
      <c r="T176" s="75"/>
      <c r="U176" s="5">
        <v>0.42528292864107298</v>
      </c>
      <c r="W176" s="71">
        <v>1</v>
      </c>
      <c r="X176" s="73"/>
      <c r="Y176" s="74"/>
      <c r="Z176" s="74"/>
      <c r="AA176" s="75"/>
      <c r="AB176" s="5">
        <v>0.58909210934913303</v>
      </c>
    </row>
    <row r="177" spans="2:28">
      <c r="B177" s="71">
        <v>2</v>
      </c>
      <c r="C177" s="73" t="s">
        <v>1731</v>
      </c>
      <c r="D177" s="74"/>
      <c r="E177" s="74"/>
      <c r="F177" s="75"/>
      <c r="G177" s="5">
        <v>0.40575296011693501</v>
      </c>
      <c r="I177" s="71">
        <v>2</v>
      </c>
      <c r="J177" s="73" t="s">
        <v>1734</v>
      </c>
      <c r="K177" s="74"/>
      <c r="L177" s="74"/>
      <c r="M177" s="75"/>
      <c r="N177" s="5">
        <v>0.58536150963920397</v>
      </c>
      <c r="P177" s="71">
        <v>2</v>
      </c>
      <c r="Q177" s="73"/>
      <c r="R177" s="74"/>
      <c r="S177" s="74"/>
      <c r="T177" s="75"/>
      <c r="U177" s="5">
        <v>0.30404913877819201</v>
      </c>
      <c r="W177" s="71">
        <v>2</v>
      </c>
      <c r="X177" s="73"/>
      <c r="Y177" s="74"/>
      <c r="Z177" s="74"/>
      <c r="AA177" s="75"/>
      <c r="AB177" s="5">
        <v>0.51477584174699498</v>
      </c>
    </row>
    <row r="178" spans="2:28">
      <c r="B178" s="71">
        <v>3</v>
      </c>
      <c r="C178" s="73" t="s">
        <v>1581</v>
      </c>
      <c r="D178" s="74"/>
      <c r="E178" s="74"/>
      <c r="F178" s="75"/>
      <c r="G178" s="5">
        <v>0.387792768205456</v>
      </c>
      <c r="I178" s="71">
        <v>3</v>
      </c>
      <c r="J178" s="73" t="s">
        <v>538</v>
      </c>
      <c r="K178" s="74"/>
      <c r="L178" s="74"/>
      <c r="M178" s="75"/>
      <c r="N178" s="5">
        <v>0.57949889354791495</v>
      </c>
      <c r="P178" s="71">
        <v>3</v>
      </c>
      <c r="Q178" s="73"/>
      <c r="R178" s="74"/>
      <c r="S178" s="74"/>
      <c r="T178" s="75"/>
      <c r="U178" s="5">
        <v>0.26445426520918203</v>
      </c>
      <c r="W178" s="71">
        <v>3</v>
      </c>
      <c r="X178" s="73"/>
      <c r="Y178" s="74"/>
      <c r="Z178" s="74"/>
      <c r="AA178" s="75"/>
      <c r="AB178" s="5">
        <v>0.45292984409258402</v>
      </c>
    </row>
    <row r="179" spans="2:28">
      <c r="B179" s="71">
        <v>4</v>
      </c>
      <c r="C179" s="73" t="s">
        <v>1732</v>
      </c>
      <c r="D179" s="74"/>
      <c r="E179" s="74"/>
      <c r="F179" s="75"/>
      <c r="G179" s="5">
        <v>0.387792768205456</v>
      </c>
      <c r="I179" s="71">
        <v>4</v>
      </c>
      <c r="J179" s="73" t="s">
        <v>1626</v>
      </c>
      <c r="K179" s="74"/>
      <c r="L179" s="74"/>
      <c r="M179" s="75"/>
      <c r="N179" s="5">
        <v>0.57949889354791495</v>
      </c>
      <c r="P179" s="71">
        <v>4</v>
      </c>
      <c r="Q179" s="73"/>
      <c r="R179" s="74"/>
      <c r="S179" s="74"/>
      <c r="T179" s="75"/>
      <c r="U179" s="5">
        <v>0.24258283252778101</v>
      </c>
      <c r="W179" s="71">
        <v>4</v>
      </c>
      <c r="X179" s="73"/>
      <c r="Y179" s="74"/>
      <c r="Z179" s="74"/>
      <c r="AA179" s="75"/>
      <c r="AB179" s="5">
        <v>0.45127881258311198</v>
      </c>
    </row>
    <row r="180" spans="2:28">
      <c r="B180" s="71">
        <v>5</v>
      </c>
      <c r="C180" s="73" t="s">
        <v>1733</v>
      </c>
      <c r="D180" s="74"/>
      <c r="E180" s="74"/>
      <c r="F180" s="75"/>
      <c r="G180" s="5">
        <v>0.387792768205456</v>
      </c>
      <c r="I180" s="71">
        <v>5</v>
      </c>
      <c r="J180" s="73" t="s">
        <v>1576</v>
      </c>
      <c r="K180" s="74"/>
      <c r="L180" s="74"/>
      <c r="M180" s="75"/>
      <c r="N180" s="5">
        <v>0.57149455136583704</v>
      </c>
      <c r="P180" s="71">
        <v>5</v>
      </c>
      <c r="Q180" s="73"/>
      <c r="R180" s="74"/>
      <c r="S180" s="74"/>
      <c r="T180" s="75"/>
      <c r="U180" s="5">
        <v>0.19999727945411899</v>
      </c>
      <c r="W180" s="71">
        <v>5</v>
      </c>
      <c r="X180" s="73"/>
      <c r="Y180" s="74"/>
      <c r="Z180" s="74"/>
      <c r="AA180" s="75"/>
      <c r="AB180" s="5">
        <v>0.44528354241643803</v>
      </c>
    </row>
    <row r="181" spans="2:28">
      <c r="B181" s="71">
        <v>6</v>
      </c>
      <c r="C181" s="73" t="s">
        <v>1619</v>
      </c>
      <c r="D181" s="74"/>
      <c r="E181" s="74"/>
      <c r="F181" s="75"/>
      <c r="G181" s="5">
        <v>0.387792768205456</v>
      </c>
      <c r="I181" s="71">
        <v>6</v>
      </c>
      <c r="J181" s="73" t="s">
        <v>1573</v>
      </c>
      <c r="K181" s="74"/>
      <c r="L181" s="74"/>
      <c r="M181" s="75"/>
      <c r="N181" s="5">
        <v>0.54894163301667098</v>
      </c>
      <c r="P181" s="71">
        <v>6</v>
      </c>
      <c r="Q181" s="73"/>
      <c r="R181" s="74"/>
      <c r="S181" s="74"/>
      <c r="T181" s="75"/>
      <c r="U181" s="5">
        <v>0.133636276373758</v>
      </c>
      <c r="W181" s="71">
        <v>6</v>
      </c>
      <c r="X181" s="73"/>
      <c r="Y181" s="74"/>
      <c r="Z181" s="74"/>
      <c r="AA181" s="75"/>
      <c r="AB181" s="5">
        <v>0.44418636078239798</v>
      </c>
    </row>
    <row r="182" spans="2:28">
      <c r="B182" s="71">
        <v>7</v>
      </c>
      <c r="C182" s="73" t="s">
        <v>1593</v>
      </c>
      <c r="D182" s="74"/>
      <c r="E182" s="74"/>
      <c r="F182" s="75"/>
      <c r="G182" s="5">
        <v>0.35879041525700001</v>
      </c>
      <c r="I182" s="71">
        <v>7</v>
      </c>
      <c r="J182" s="73" t="s">
        <v>1736</v>
      </c>
      <c r="K182" s="74"/>
      <c r="L182" s="74"/>
      <c r="M182" s="75"/>
      <c r="N182" s="5">
        <v>0.54894163301667098</v>
      </c>
      <c r="P182" s="71">
        <v>7</v>
      </c>
      <c r="Q182" s="73"/>
      <c r="R182" s="74"/>
      <c r="S182" s="74"/>
      <c r="T182" s="75"/>
      <c r="U182" s="5">
        <v>9.3682627465444895E-2</v>
      </c>
      <c r="W182" s="71">
        <v>7</v>
      </c>
      <c r="X182" s="73"/>
      <c r="Y182" s="74"/>
      <c r="Z182" s="74"/>
      <c r="AA182" s="75"/>
      <c r="AB182" s="5">
        <v>0.36901992456683702</v>
      </c>
    </row>
    <row r="183" spans="2:28">
      <c r="B183" s="71">
        <v>8</v>
      </c>
      <c r="C183" s="73" t="s">
        <v>1734</v>
      </c>
      <c r="D183" s="74"/>
      <c r="E183" s="74"/>
      <c r="F183" s="75"/>
      <c r="G183" s="5">
        <v>0.35352094144218399</v>
      </c>
      <c r="I183" s="71">
        <v>8</v>
      </c>
      <c r="J183" s="73" t="s">
        <v>1574</v>
      </c>
      <c r="K183" s="74"/>
      <c r="L183" s="74"/>
      <c r="M183" s="75"/>
      <c r="N183" s="5">
        <v>0.52666576656717701</v>
      </c>
      <c r="P183" s="71">
        <v>8</v>
      </c>
      <c r="Q183" s="73"/>
      <c r="R183" s="74"/>
      <c r="S183" s="74"/>
      <c r="T183" s="75"/>
      <c r="U183" s="5">
        <v>4.9561270250600198E-2</v>
      </c>
      <c r="W183" s="71">
        <v>8</v>
      </c>
      <c r="X183" s="73"/>
      <c r="Y183" s="74"/>
      <c r="Z183" s="74"/>
      <c r="AA183" s="75"/>
      <c r="AB183" s="5">
        <v>0.36792683209541699</v>
      </c>
    </row>
    <row r="184" spans="2:28">
      <c r="B184" s="71">
        <v>9</v>
      </c>
      <c r="C184" s="73" t="s">
        <v>1575</v>
      </c>
      <c r="D184" s="74"/>
      <c r="E184" s="74"/>
      <c r="F184" s="75"/>
      <c r="G184" s="5">
        <v>0.35352094144218299</v>
      </c>
      <c r="I184" s="71">
        <v>9</v>
      </c>
      <c r="J184" s="73" t="s">
        <v>1222</v>
      </c>
      <c r="K184" s="74"/>
      <c r="L184" s="74"/>
      <c r="M184" s="75"/>
      <c r="N184" s="5">
        <v>0.41996344063987501</v>
      </c>
      <c r="P184" s="71">
        <v>9</v>
      </c>
      <c r="Q184" s="73"/>
      <c r="R184" s="74"/>
      <c r="S184" s="74"/>
      <c r="T184" s="75"/>
      <c r="U184" s="5">
        <v>4.0240481057495503E-2</v>
      </c>
      <c r="W184" s="71">
        <v>9</v>
      </c>
      <c r="X184" s="73"/>
      <c r="Y184" s="74"/>
      <c r="Z184" s="74"/>
      <c r="AA184" s="75"/>
      <c r="AB184" s="5">
        <v>0.29749567412802003</v>
      </c>
    </row>
    <row r="185" spans="2:28">
      <c r="B185" s="71">
        <v>10</v>
      </c>
      <c r="C185" s="73" t="s">
        <v>1585</v>
      </c>
      <c r="D185" s="74"/>
      <c r="E185" s="74"/>
      <c r="F185" s="75"/>
      <c r="G185" s="5">
        <v>0.35043026240000102</v>
      </c>
      <c r="I185" s="71">
        <v>10</v>
      </c>
      <c r="J185" s="73" t="s">
        <v>1098</v>
      </c>
      <c r="K185" s="74"/>
      <c r="L185" s="74"/>
      <c r="M185" s="75"/>
      <c r="N185" s="5">
        <v>0.41925213861404498</v>
      </c>
      <c r="P185" s="71">
        <v>10</v>
      </c>
      <c r="Q185" s="73"/>
      <c r="R185" s="74"/>
      <c r="S185" s="74"/>
      <c r="T185" s="75"/>
      <c r="U185" s="5">
        <v>1.1755929990529801E-2</v>
      </c>
      <c r="W185" s="71">
        <v>10</v>
      </c>
      <c r="X185" s="73"/>
      <c r="Y185" s="74"/>
      <c r="Z185" s="74"/>
      <c r="AA185" s="75"/>
      <c r="AB185" s="5">
        <v>0.25452494860203001</v>
      </c>
    </row>
    <row r="186" spans="2:28">
      <c r="B186" s="71">
        <v>11</v>
      </c>
      <c r="C186" s="73" t="s">
        <v>1591</v>
      </c>
      <c r="D186" s="74"/>
      <c r="E186" s="74"/>
      <c r="F186" s="75"/>
      <c r="G186" s="5">
        <v>0.32601806536557598</v>
      </c>
      <c r="I186" s="71">
        <v>11</v>
      </c>
      <c r="J186" s="73" t="s">
        <v>1848</v>
      </c>
      <c r="K186" s="74"/>
      <c r="L186" s="74"/>
      <c r="M186" s="75"/>
      <c r="N186" s="5">
        <v>0.41925213861404498</v>
      </c>
      <c r="P186" s="71">
        <v>11</v>
      </c>
      <c r="Q186" s="73"/>
      <c r="R186" s="74"/>
      <c r="S186" s="74"/>
      <c r="T186" s="75"/>
      <c r="U186" s="5">
        <v>1.1755929990529801E-2</v>
      </c>
      <c r="W186" s="71">
        <v>11</v>
      </c>
      <c r="X186" s="73"/>
      <c r="Y186" s="74"/>
      <c r="Z186" s="74"/>
      <c r="AA186" s="75"/>
      <c r="AB186" s="5">
        <v>0.20229939772817801</v>
      </c>
    </row>
    <row r="187" spans="2:28">
      <c r="B187" s="71">
        <v>12</v>
      </c>
      <c r="C187" s="73" t="s">
        <v>1599</v>
      </c>
      <c r="D187" s="74"/>
      <c r="E187" s="74"/>
      <c r="F187" s="75"/>
      <c r="G187" s="5">
        <v>0.32522121512387497</v>
      </c>
      <c r="I187" s="71">
        <v>12</v>
      </c>
      <c r="J187" s="73" t="s">
        <v>1849</v>
      </c>
      <c r="K187" s="74"/>
      <c r="L187" s="74"/>
      <c r="M187" s="75"/>
      <c r="N187" s="5">
        <v>0.41925213861404498</v>
      </c>
      <c r="P187" s="71">
        <v>12</v>
      </c>
      <c r="Q187" s="73"/>
      <c r="R187" s="74"/>
      <c r="S187" s="74"/>
      <c r="T187" s="75"/>
      <c r="U187" s="5">
        <v>1.8224529120025E-3</v>
      </c>
      <c r="W187" s="71">
        <v>12</v>
      </c>
      <c r="X187" s="73"/>
      <c r="Y187" s="74"/>
      <c r="Z187" s="74"/>
      <c r="AA187" s="75"/>
      <c r="AB187" s="5">
        <v>0.185665142238403</v>
      </c>
    </row>
    <row r="188" spans="2:28">
      <c r="B188" s="71">
        <v>13</v>
      </c>
      <c r="C188" s="73" t="s">
        <v>1579</v>
      </c>
      <c r="D188" s="74"/>
      <c r="E188" s="74"/>
      <c r="F188" s="75"/>
      <c r="G188" s="5">
        <v>0.31954486179047698</v>
      </c>
      <c r="I188" s="71">
        <v>13</v>
      </c>
      <c r="J188" s="73" t="s">
        <v>1581</v>
      </c>
      <c r="K188" s="74"/>
      <c r="L188" s="74"/>
      <c r="M188" s="75"/>
      <c r="N188" s="5">
        <v>0.398594695732858</v>
      </c>
      <c r="P188" s="71">
        <v>13</v>
      </c>
      <c r="Q188" s="73"/>
      <c r="R188" s="74"/>
      <c r="S188" s="74"/>
      <c r="T188" s="75"/>
      <c r="U188" s="5">
        <v>4.3408579056451399E-4</v>
      </c>
      <c r="W188" s="71">
        <v>13</v>
      </c>
      <c r="X188" s="73"/>
      <c r="Y188" s="74"/>
      <c r="Z188" s="74"/>
      <c r="AA188" s="75"/>
      <c r="AB188" s="5">
        <v>0.185665142238403</v>
      </c>
    </row>
    <row r="189" spans="2:28">
      <c r="B189" s="71">
        <v>14</v>
      </c>
      <c r="C189" s="73" t="s">
        <v>1603</v>
      </c>
      <c r="D189" s="74"/>
      <c r="E189" s="74"/>
      <c r="F189" s="75"/>
      <c r="G189" s="5">
        <v>0.30451404294599099</v>
      </c>
      <c r="I189" s="71">
        <v>14</v>
      </c>
      <c r="J189" s="73" t="s">
        <v>1732</v>
      </c>
      <c r="K189" s="74"/>
      <c r="L189" s="74"/>
      <c r="M189" s="75"/>
      <c r="N189" s="5">
        <v>0.398594695732858</v>
      </c>
      <c r="W189" s="71">
        <v>14</v>
      </c>
      <c r="X189" s="73"/>
      <c r="Y189" s="74"/>
      <c r="Z189" s="74"/>
      <c r="AA189" s="75"/>
      <c r="AB189" s="5">
        <v>0.15972649619062401</v>
      </c>
    </row>
    <row r="190" spans="2:28">
      <c r="B190" s="71">
        <v>15</v>
      </c>
      <c r="C190" s="73" t="s">
        <v>505</v>
      </c>
      <c r="D190" s="74"/>
      <c r="E190" s="74"/>
      <c r="F190" s="75"/>
      <c r="G190" s="5">
        <v>0.30351148054322002</v>
      </c>
      <c r="I190" s="71">
        <v>15</v>
      </c>
      <c r="J190" s="73" t="s">
        <v>414</v>
      </c>
      <c r="K190" s="74"/>
      <c r="L190" s="74"/>
      <c r="M190" s="75"/>
      <c r="N190" s="5">
        <v>0.39772348241470501</v>
      </c>
      <c r="W190" s="71">
        <v>15</v>
      </c>
      <c r="X190" s="73"/>
      <c r="Y190" s="74"/>
      <c r="Z190" s="74"/>
      <c r="AA190" s="75"/>
      <c r="AB190" s="5">
        <v>3.7392708930984501E-2</v>
      </c>
    </row>
    <row r="191" spans="2:28">
      <c r="B191" s="71">
        <v>16</v>
      </c>
      <c r="C191" s="73" t="s">
        <v>419</v>
      </c>
      <c r="D191" s="74"/>
      <c r="E191" s="74"/>
      <c r="F191" s="75"/>
      <c r="G191" s="5">
        <v>0.30183417693657999</v>
      </c>
      <c r="I191" s="71">
        <v>16</v>
      </c>
      <c r="J191" s="73" t="s">
        <v>1579</v>
      </c>
      <c r="K191" s="74"/>
      <c r="L191" s="74"/>
      <c r="M191" s="75"/>
      <c r="N191" s="5">
        <v>0.39704138574465803</v>
      </c>
      <c r="W191" s="71">
        <v>16</v>
      </c>
      <c r="X191" s="73"/>
      <c r="Y191" s="74"/>
      <c r="Z191" s="74"/>
      <c r="AA191" s="75"/>
      <c r="AB191" s="5">
        <v>2.7386393877336601E-2</v>
      </c>
    </row>
    <row r="192" spans="2:28">
      <c r="B192" s="71">
        <v>17</v>
      </c>
      <c r="C192" s="73" t="s">
        <v>1735</v>
      </c>
      <c r="D192" s="74"/>
      <c r="E192" s="74"/>
      <c r="F192" s="75"/>
      <c r="G192" s="5">
        <v>0.30183417693657999</v>
      </c>
      <c r="I192" s="71">
        <v>17</v>
      </c>
      <c r="J192" s="73" t="s">
        <v>1582</v>
      </c>
      <c r="K192" s="74"/>
      <c r="L192" s="74"/>
      <c r="M192" s="75"/>
      <c r="N192" s="5">
        <v>0.39698329421730799</v>
      </c>
      <c r="W192" s="71">
        <v>17</v>
      </c>
      <c r="X192" s="73"/>
      <c r="Y192" s="74"/>
      <c r="Z192" s="74"/>
      <c r="AA192" s="75"/>
      <c r="AB192" s="5">
        <v>1.5998899730155201E-2</v>
      </c>
    </row>
    <row r="193" spans="2:28">
      <c r="B193" s="71">
        <v>18</v>
      </c>
      <c r="C193" s="73" t="s">
        <v>1597</v>
      </c>
      <c r="D193" s="74"/>
      <c r="E193" s="74"/>
      <c r="F193" s="75"/>
      <c r="G193" s="5">
        <v>0.29934003658370201</v>
      </c>
      <c r="I193" s="71">
        <v>18</v>
      </c>
      <c r="J193" s="73" t="s">
        <v>1733</v>
      </c>
      <c r="K193" s="74"/>
      <c r="L193" s="74"/>
      <c r="M193" s="75"/>
      <c r="N193" s="5">
        <v>0.39429640148522799</v>
      </c>
      <c r="W193" s="71">
        <v>18</v>
      </c>
      <c r="X193" s="73"/>
      <c r="Y193" s="74"/>
      <c r="Z193" s="74"/>
      <c r="AA193" s="75"/>
      <c r="AB193" s="5">
        <v>1.1584808376037E-2</v>
      </c>
    </row>
    <row r="194" spans="2:28">
      <c r="B194" s="71">
        <v>19</v>
      </c>
      <c r="C194" s="73" t="s">
        <v>1605</v>
      </c>
      <c r="D194" s="74"/>
      <c r="E194" s="74"/>
      <c r="F194" s="75"/>
      <c r="G194" s="5">
        <v>0.297626044983892</v>
      </c>
      <c r="I194" s="71">
        <v>19</v>
      </c>
      <c r="J194" s="73" t="s">
        <v>1619</v>
      </c>
      <c r="K194" s="74"/>
      <c r="L194" s="74"/>
      <c r="M194" s="75"/>
      <c r="N194" s="5">
        <v>0.39402333938825801</v>
      </c>
      <c r="W194" s="71">
        <v>19</v>
      </c>
      <c r="X194" s="73"/>
      <c r="Y194" s="74"/>
      <c r="Z194" s="74"/>
      <c r="AA194" s="75"/>
      <c r="AB194" s="5">
        <v>5.0570624501436604E-3</v>
      </c>
    </row>
    <row r="195" spans="2:28">
      <c r="B195" s="71">
        <v>20</v>
      </c>
      <c r="C195" s="73" t="s">
        <v>1616</v>
      </c>
      <c r="D195" s="74"/>
      <c r="E195" s="74"/>
      <c r="F195" s="75"/>
      <c r="G195" s="5">
        <v>0.297626044983892</v>
      </c>
      <c r="I195" s="71">
        <v>20</v>
      </c>
      <c r="J195" s="73" t="s">
        <v>1276</v>
      </c>
      <c r="K195" s="74"/>
      <c r="L195" s="74"/>
      <c r="M195" s="75"/>
      <c r="N195" s="5">
        <v>0.38603766948282903</v>
      </c>
      <c r="W195" s="71">
        <v>20</v>
      </c>
      <c r="X195" s="73"/>
      <c r="Y195" s="74"/>
      <c r="Z195" s="74"/>
      <c r="AA195" s="75"/>
      <c r="AB195" s="5">
        <v>2.4748262520425598E-3</v>
      </c>
    </row>
    <row r="196" spans="2:28">
      <c r="B196" s="71">
        <v>21</v>
      </c>
      <c r="C196" s="73" t="s">
        <v>1588</v>
      </c>
      <c r="D196" s="74"/>
      <c r="E196" s="74"/>
      <c r="F196" s="75"/>
      <c r="G196" s="5">
        <v>0.29090278153299898</v>
      </c>
      <c r="I196" s="71">
        <v>21</v>
      </c>
      <c r="J196" s="73" t="s">
        <v>1580</v>
      </c>
      <c r="K196" s="74"/>
      <c r="L196" s="74"/>
      <c r="M196" s="75"/>
      <c r="N196" s="5">
        <v>0.38571609138499502</v>
      </c>
    </row>
    <row r="197" spans="2:28">
      <c r="B197" s="71">
        <v>22</v>
      </c>
      <c r="C197" s="73" t="s">
        <v>1573</v>
      </c>
      <c r="D197" s="74"/>
      <c r="E197" s="74"/>
      <c r="F197" s="75"/>
      <c r="G197" s="5">
        <v>0.28537151640209202</v>
      </c>
      <c r="I197" s="71">
        <v>22</v>
      </c>
      <c r="J197" s="73" t="s">
        <v>1515</v>
      </c>
      <c r="K197" s="74"/>
      <c r="L197" s="74"/>
      <c r="M197" s="75"/>
      <c r="N197" s="5">
        <v>0.38394733205085102</v>
      </c>
    </row>
    <row r="198" spans="2:28">
      <c r="B198" s="71">
        <v>23</v>
      </c>
      <c r="C198" s="73" t="s">
        <v>1736</v>
      </c>
      <c r="D198" s="74"/>
      <c r="E198" s="74"/>
      <c r="F198" s="75"/>
      <c r="G198" s="5">
        <v>0.28537151640209202</v>
      </c>
      <c r="I198" s="71">
        <v>23</v>
      </c>
      <c r="J198" s="73" t="s">
        <v>443</v>
      </c>
      <c r="K198" s="74"/>
      <c r="L198" s="74"/>
      <c r="M198" s="75"/>
      <c r="N198" s="5">
        <v>0.38092130608904501</v>
      </c>
    </row>
    <row r="199" spans="2:28">
      <c r="B199" s="71">
        <v>24</v>
      </c>
      <c r="C199" s="73" t="s">
        <v>488</v>
      </c>
      <c r="D199" s="74"/>
      <c r="E199" s="74"/>
      <c r="F199" s="75"/>
      <c r="G199" s="5">
        <v>0.28194577105311303</v>
      </c>
      <c r="I199" s="71">
        <v>24</v>
      </c>
      <c r="J199" s="73" t="s">
        <v>490</v>
      </c>
      <c r="K199" s="74"/>
      <c r="L199" s="74"/>
      <c r="M199" s="75"/>
      <c r="N199" s="5">
        <v>0.37929426454690002</v>
      </c>
    </row>
    <row r="200" spans="2:28">
      <c r="B200" s="71">
        <v>25</v>
      </c>
      <c r="C200" s="73" t="s">
        <v>1737</v>
      </c>
      <c r="D200" s="74"/>
      <c r="E200" s="74"/>
      <c r="F200" s="75"/>
      <c r="G200" s="5">
        <v>0.28194577105311303</v>
      </c>
      <c r="I200" s="71">
        <v>25</v>
      </c>
      <c r="J200" s="73" t="s">
        <v>1365</v>
      </c>
      <c r="K200" s="74"/>
      <c r="L200" s="74"/>
      <c r="M200" s="75"/>
      <c r="N200" s="5">
        <v>0.37828197180518103</v>
      </c>
    </row>
    <row r="201" spans="2:28">
      <c r="B201" s="71">
        <v>26</v>
      </c>
      <c r="C201" s="73" t="s">
        <v>389</v>
      </c>
      <c r="D201" s="74"/>
      <c r="E201" s="74"/>
      <c r="F201" s="75"/>
      <c r="G201" s="5">
        <v>0.27613531677915998</v>
      </c>
      <c r="I201" s="71">
        <v>26</v>
      </c>
      <c r="J201" s="73" t="s">
        <v>1068</v>
      </c>
      <c r="K201" s="74"/>
      <c r="L201" s="74"/>
      <c r="M201" s="75"/>
      <c r="N201" s="5">
        <v>0.37670903198768502</v>
      </c>
    </row>
    <row r="202" spans="2:28">
      <c r="B202" s="71">
        <v>27</v>
      </c>
      <c r="C202" s="73" t="s">
        <v>1582</v>
      </c>
      <c r="D202" s="74"/>
      <c r="E202" s="74"/>
      <c r="F202" s="75"/>
      <c r="G202" s="5">
        <v>0.271199272078747</v>
      </c>
      <c r="I202" s="71">
        <v>27</v>
      </c>
      <c r="J202" s="73" t="s">
        <v>1839</v>
      </c>
      <c r="K202" s="74"/>
      <c r="L202" s="74"/>
      <c r="M202" s="75"/>
      <c r="N202" s="5">
        <v>0.37670903198768502</v>
      </c>
    </row>
    <row r="203" spans="2:28">
      <c r="B203" s="71">
        <v>28</v>
      </c>
      <c r="C203" s="73" t="s">
        <v>418</v>
      </c>
      <c r="D203" s="74"/>
      <c r="E203" s="74"/>
      <c r="F203" s="75"/>
      <c r="G203" s="5">
        <v>0.26494958778977201</v>
      </c>
      <c r="I203" s="71">
        <v>28</v>
      </c>
      <c r="J203" s="73" t="s">
        <v>1840</v>
      </c>
      <c r="K203" s="74"/>
      <c r="L203" s="74"/>
      <c r="M203" s="75"/>
      <c r="N203" s="5">
        <v>0.37670903198768502</v>
      </c>
    </row>
    <row r="204" spans="2:28">
      <c r="B204" s="71">
        <v>29</v>
      </c>
      <c r="C204" s="73" t="s">
        <v>537</v>
      </c>
      <c r="D204" s="74"/>
      <c r="E204" s="74"/>
      <c r="F204" s="75"/>
      <c r="G204" s="5">
        <v>0.264796409305391</v>
      </c>
      <c r="I204" s="71">
        <v>29</v>
      </c>
      <c r="J204" s="73" t="s">
        <v>1816</v>
      </c>
      <c r="K204" s="74"/>
      <c r="L204" s="74"/>
      <c r="M204" s="75"/>
      <c r="N204" s="5">
        <v>0.36688374385211298</v>
      </c>
    </row>
    <row r="205" spans="2:28">
      <c r="B205" s="71">
        <v>30</v>
      </c>
      <c r="C205" s="73" t="s">
        <v>1620</v>
      </c>
      <c r="D205" s="74"/>
      <c r="E205" s="74"/>
      <c r="F205" s="75"/>
      <c r="G205" s="5">
        <v>0.264796409305391</v>
      </c>
      <c r="I205" s="71">
        <v>30</v>
      </c>
      <c r="J205" s="73" t="s">
        <v>1815</v>
      </c>
      <c r="K205" s="74"/>
      <c r="L205" s="74"/>
      <c r="M205" s="75"/>
      <c r="N205" s="5">
        <v>0.365342403272021</v>
      </c>
    </row>
    <row r="206" spans="2:28">
      <c r="B206" s="71">
        <v>31</v>
      </c>
      <c r="C206" s="73" t="s">
        <v>1607</v>
      </c>
      <c r="D206" s="74"/>
      <c r="E206" s="74"/>
      <c r="F206" s="75"/>
      <c r="G206" s="5">
        <v>0.264478475047564</v>
      </c>
      <c r="I206" s="71">
        <v>31</v>
      </c>
      <c r="J206" s="73" t="s">
        <v>384</v>
      </c>
      <c r="K206" s="74"/>
      <c r="L206" s="74"/>
      <c r="M206" s="75"/>
      <c r="N206" s="5">
        <v>0.36441389638705801</v>
      </c>
    </row>
    <row r="207" spans="2:28">
      <c r="B207" s="71">
        <v>32</v>
      </c>
      <c r="C207" s="73" t="s">
        <v>1621</v>
      </c>
      <c r="D207" s="74"/>
      <c r="E207" s="74"/>
      <c r="F207" s="75"/>
      <c r="G207" s="5">
        <v>0.26245033386844502</v>
      </c>
      <c r="I207" s="71">
        <v>32</v>
      </c>
      <c r="J207" s="73" t="s">
        <v>1099</v>
      </c>
      <c r="K207" s="74"/>
      <c r="L207" s="74"/>
      <c r="M207" s="75"/>
      <c r="N207" s="5">
        <v>0.363731001756471</v>
      </c>
    </row>
    <row r="208" spans="2:28">
      <c r="B208" s="71">
        <v>33</v>
      </c>
      <c r="C208" s="73" t="s">
        <v>1300</v>
      </c>
      <c r="D208" s="74"/>
      <c r="E208" s="74"/>
      <c r="F208" s="75"/>
      <c r="G208" s="5">
        <v>0.26143876159195301</v>
      </c>
      <c r="I208" s="71">
        <v>33</v>
      </c>
      <c r="J208" s="73" t="s">
        <v>1223</v>
      </c>
      <c r="K208" s="74"/>
      <c r="L208" s="74"/>
      <c r="M208" s="75"/>
      <c r="N208" s="5">
        <v>0.36347102621236499</v>
      </c>
    </row>
    <row r="209" spans="2:14">
      <c r="B209" s="71">
        <v>34</v>
      </c>
      <c r="C209" s="73" t="s">
        <v>1594</v>
      </c>
      <c r="D209" s="74"/>
      <c r="E209" s="74"/>
      <c r="F209" s="75"/>
      <c r="G209" s="5">
        <v>0.26121326491761498</v>
      </c>
      <c r="I209" s="71">
        <v>34</v>
      </c>
      <c r="J209" s="73" t="s">
        <v>1618</v>
      </c>
      <c r="K209" s="74"/>
      <c r="L209" s="74"/>
      <c r="M209" s="75"/>
      <c r="N209" s="5">
        <v>0.36218630974210902</v>
      </c>
    </row>
    <row r="210" spans="2:14">
      <c r="B210" s="71">
        <v>35</v>
      </c>
      <c r="C210" s="73" t="s">
        <v>490</v>
      </c>
      <c r="D210" s="74"/>
      <c r="E210" s="74"/>
      <c r="F210" s="75"/>
      <c r="G210" s="5">
        <v>0.26111776025616901</v>
      </c>
      <c r="I210" s="71">
        <v>35</v>
      </c>
      <c r="J210" s="73" t="s">
        <v>394</v>
      </c>
      <c r="K210" s="74"/>
      <c r="L210" s="74"/>
      <c r="M210" s="75"/>
      <c r="N210" s="5">
        <v>0.359614163735758</v>
      </c>
    </row>
    <row r="211" spans="2:14">
      <c r="B211" s="71">
        <v>36</v>
      </c>
      <c r="C211" s="73" t="s">
        <v>1618</v>
      </c>
      <c r="D211" s="74"/>
      <c r="E211" s="74"/>
      <c r="F211" s="75"/>
      <c r="G211" s="5">
        <v>0.26111776025616901</v>
      </c>
      <c r="I211" s="71">
        <v>36</v>
      </c>
      <c r="J211" s="73" t="s">
        <v>492</v>
      </c>
      <c r="K211" s="74"/>
      <c r="L211" s="74"/>
      <c r="M211" s="75"/>
      <c r="N211" s="5">
        <v>0.35752637977750901</v>
      </c>
    </row>
    <row r="212" spans="2:14">
      <c r="B212" s="71">
        <v>37</v>
      </c>
      <c r="C212" s="73" t="s">
        <v>1389</v>
      </c>
      <c r="D212" s="74"/>
      <c r="E212" s="74"/>
      <c r="F212" s="75"/>
      <c r="G212" s="5">
        <v>0.25986827415783798</v>
      </c>
      <c r="I212" s="71">
        <v>37</v>
      </c>
      <c r="J212" s="73" t="s">
        <v>505</v>
      </c>
      <c r="K212" s="74"/>
      <c r="L212" s="74"/>
      <c r="M212" s="75"/>
      <c r="N212" s="5">
        <v>0.35084186432947201</v>
      </c>
    </row>
    <row r="213" spans="2:14">
      <c r="B213" s="71">
        <v>38</v>
      </c>
      <c r="C213" s="73" t="s">
        <v>1539</v>
      </c>
      <c r="D213" s="74"/>
      <c r="E213" s="74"/>
      <c r="F213" s="75"/>
      <c r="G213" s="5">
        <v>0.25959045111363999</v>
      </c>
      <c r="I213" s="71">
        <v>38</v>
      </c>
      <c r="J213" s="73" t="s">
        <v>1806</v>
      </c>
      <c r="K213" s="74"/>
      <c r="L213" s="74"/>
      <c r="M213" s="75"/>
      <c r="N213" s="5">
        <v>0.34828200691544497</v>
      </c>
    </row>
    <row r="214" spans="2:14">
      <c r="B214" s="71">
        <v>39</v>
      </c>
      <c r="C214" s="73" t="s">
        <v>495</v>
      </c>
      <c r="D214" s="74"/>
      <c r="E214" s="74"/>
      <c r="F214" s="75"/>
      <c r="G214" s="5">
        <v>0.259507677217718</v>
      </c>
      <c r="I214" s="71">
        <v>39</v>
      </c>
      <c r="J214" s="73" t="s">
        <v>1805</v>
      </c>
      <c r="K214" s="74"/>
      <c r="L214" s="74"/>
      <c r="M214" s="75"/>
      <c r="N214" s="5">
        <v>0.347570704889615</v>
      </c>
    </row>
    <row r="215" spans="2:14">
      <c r="B215" s="71">
        <v>40</v>
      </c>
      <c r="C215" s="73" t="s">
        <v>1738</v>
      </c>
      <c r="D215" s="74"/>
      <c r="E215" s="74"/>
      <c r="F215" s="75"/>
      <c r="G215" s="5">
        <v>0.259507677217718</v>
      </c>
      <c r="I215" s="71">
        <v>40</v>
      </c>
      <c r="J215" s="73" t="s">
        <v>1069</v>
      </c>
      <c r="K215" s="74"/>
      <c r="L215" s="74"/>
      <c r="M215" s="75"/>
      <c r="N215" s="5">
        <v>0.34512272154337098</v>
      </c>
    </row>
    <row r="216" spans="2:14">
      <c r="B216" s="71">
        <v>41</v>
      </c>
      <c r="C216" s="73" t="s">
        <v>394</v>
      </c>
      <c r="D216" s="74"/>
      <c r="E216" s="74"/>
      <c r="F216" s="75"/>
      <c r="G216" s="5">
        <v>0.25919682860099402</v>
      </c>
      <c r="I216" s="71">
        <v>41</v>
      </c>
      <c r="J216" s="73" t="s">
        <v>1282</v>
      </c>
      <c r="K216" s="74"/>
      <c r="L216" s="74"/>
      <c r="M216" s="75"/>
      <c r="N216" s="5">
        <v>0.34328294372112</v>
      </c>
    </row>
    <row r="217" spans="2:14">
      <c r="B217" s="71">
        <v>42</v>
      </c>
      <c r="C217" s="73" t="s">
        <v>1739</v>
      </c>
      <c r="D217" s="74"/>
      <c r="E217" s="74"/>
      <c r="F217" s="75"/>
      <c r="G217" s="5">
        <v>0.25919682860099402</v>
      </c>
      <c r="I217" s="71">
        <v>42</v>
      </c>
      <c r="J217" s="73" t="s">
        <v>1521</v>
      </c>
      <c r="K217" s="74"/>
      <c r="L217" s="74"/>
      <c r="M217" s="75"/>
      <c r="N217" s="5">
        <v>0.34324336487830898</v>
      </c>
    </row>
    <row r="218" spans="2:14">
      <c r="B218" s="71">
        <v>43</v>
      </c>
      <c r="C218" s="73" t="s">
        <v>399</v>
      </c>
      <c r="D218" s="74"/>
      <c r="E218" s="74"/>
      <c r="F218" s="75"/>
      <c r="G218" s="5">
        <v>0.25706764926276399</v>
      </c>
      <c r="I218" s="71">
        <v>43</v>
      </c>
      <c r="J218" s="73" t="s">
        <v>473</v>
      </c>
      <c r="K218" s="74"/>
      <c r="L218" s="74"/>
      <c r="M218" s="75"/>
      <c r="N218" s="5">
        <v>0.34243758432448002</v>
      </c>
    </row>
    <row r="219" spans="2:14">
      <c r="B219" s="71">
        <v>44</v>
      </c>
      <c r="C219" s="73" t="s">
        <v>1601</v>
      </c>
      <c r="D219" s="74"/>
      <c r="E219" s="74"/>
      <c r="F219" s="75"/>
      <c r="G219" s="5">
        <v>0.256111273758379</v>
      </c>
      <c r="I219" s="71">
        <v>44</v>
      </c>
      <c r="J219" s="73" t="s">
        <v>476</v>
      </c>
      <c r="K219" s="74"/>
      <c r="L219" s="74"/>
      <c r="M219" s="75"/>
      <c r="N219" s="5">
        <v>0.341657657692164</v>
      </c>
    </row>
    <row r="220" spans="2:14">
      <c r="B220" s="71">
        <v>45</v>
      </c>
      <c r="C220" s="73" t="s">
        <v>1294</v>
      </c>
      <c r="D220" s="74"/>
      <c r="E220" s="74"/>
      <c r="F220" s="75"/>
      <c r="G220" s="5">
        <v>0.25208869204875101</v>
      </c>
      <c r="I220" s="71">
        <v>45</v>
      </c>
      <c r="J220" s="73" t="s">
        <v>1739</v>
      </c>
      <c r="K220" s="74"/>
      <c r="L220" s="74"/>
      <c r="M220" s="75"/>
      <c r="N220" s="5">
        <v>0.341657657692164</v>
      </c>
    </row>
    <row r="221" spans="2:14">
      <c r="B221" s="71">
        <v>46</v>
      </c>
      <c r="C221" s="73" t="s">
        <v>494</v>
      </c>
      <c r="D221" s="74"/>
      <c r="E221" s="74"/>
      <c r="F221" s="75"/>
      <c r="G221" s="5">
        <v>0.25050703662366902</v>
      </c>
      <c r="I221" s="71">
        <v>46</v>
      </c>
      <c r="J221" s="73" t="s">
        <v>396</v>
      </c>
      <c r="K221" s="74"/>
      <c r="L221" s="74"/>
      <c r="M221" s="75"/>
      <c r="N221" s="5">
        <v>0.33792942645468999</v>
      </c>
    </row>
    <row r="222" spans="2:14">
      <c r="B222" s="71">
        <v>47</v>
      </c>
      <c r="C222" s="73" t="s">
        <v>1740</v>
      </c>
      <c r="D222" s="74"/>
      <c r="E222" s="74"/>
      <c r="F222" s="75"/>
      <c r="G222" s="5">
        <v>0.25050703662366902</v>
      </c>
      <c r="I222" s="71">
        <v>47</v>
      </c>
      <c r="J222" s="73" t="s">
        <v>1774</v>
      </c>
      <c r="K222" s="74"/>
      <c r="L222" s="74"/>
      <c r="M222" s="75"/>
      <c r="N222" s="5">
        <v>0.33792942645468999</v>
      </c>
    </row>
    <row r="223" spans="2:14">
      <c r="B223" s="71">
        <v>48</v>
      </c>
      <c r="C223" s="73" t="s">
        <v>1383</v>
      </c>
      <c r="D223" s="74"/>
      <c r="E223" s="74"/>
      <c r="F223" s="75"/>
      <c r="G223" s="5">
        <v>0.250023474840603</v>
      </c>
      <c r="I223" s="71">
        <v>48</v>
      </c>
      <c r="J223" s="73" t="s">
        <v>491</v>
      </c>
      <c r="K223" s="74"/>
      <c r="L223" s="74"/>
      <c r="M223" s="75"/>
      <c r="N223" s="5">
        <v>0.33153058088016302</v>
      </c>
    </row>
    <row r="224" spans="2:14">
      <c r="B224" s="71">
        <v>49</v>
      </c>
      <c r="C224" s="73" t="s">
        <v>1533</v>
      </c>
      <c r="D224" s="74"/>
      <c r="E224" s="74"/>
      <c r="F224" s="75"/>
      <c r="G224" s="5">
        <v>0.249889400477846</v>
      </c>
      <c r="I224" s="71">
        <v>49</v>
      </c>
      <c r="J224" s="73" t="s">
        <v>438</v>
      </c>
      <c r="K224" s="74"/>
      <c r="L224" s="74"/>
      <c r="M224" s="75"/>
      <c r="N224" s="5">
        <v>0.32980953958634401</v>
      </c>
    </row>
    <row r="225" spans="2:14">
      <c r="B225" s="71">
        <v>50</v>
      </c>
      <c r="C225" s="73" t="s">
        <v>497</v>
      </c>
      <c r="D225" s="74"/>
      <c r="E225" s="74"/>
      <c r="F225" s="75"/>
      <c r="G225" s="5">
        <v>0.24919869664814601</v>
      </c>
      <c r="I225" s="71">
        <v>50</v>
      </c>
      <c r="J225" s="73" t="s">
        <v>479</v>
      </c>
      <c r="K225" s="74"/>
      <c r="L225" s="74"/>
      <c r="M225" s="75"/>
      <c r="N225" s="5">
        <v>0.32643608160519</v>
      </c>
    </row>
    <row r="226" spans="2:14">
      <c r="B226" s="71">
        <v>51</v>
      </c>
      <c r="C226" s="73" t="s">
        <v>1741</v>
      </c>
      <c r="D226" s="74"/>
      <c r="E226" s="74"/>
      <c r="F226" s="75"/>
      <c r="G226" s="5">
        <v>0.24919869664814601</v>
      </c>
      <c r="I226" s="71">
        <v>51</v>
      </c>
      <c r="J226" s="73" t="s">
        <v>1751</v>
      </c>
      <c r="K226" s="74"/>
      <c r="L226" s="74"/>
      <c r="M226" s="75"/>
      <c r="N226" s="5">
        <v>0.32643608160519</v>
      </c>
    </row>
    <row r="227" spans="2:14">
      <c r="B227" s="71">
        <v>52</v>
      </c>
      <c r="C227" s="73" t="s">
        <v>470</v>
      </c>
      <c r="D227" s="74"/>
      <c r="E227" s="74"/>
      <c r="F227" s="75"/>
      <c r="G227" s="5">
        <v>0.248964498402549</v>
      </c>
      <c r="I227" s="71">
        <v>52</v>
      </c>
      <c r="J227" s="73" t="s">
        <v>1371</v>
      </c>
      <c r="K227" s="74"/>
      <c r="L227" s="74"/>
      <c r="M227" s="75"/>
      <c r="N227" s="5">
        <v>0.322933673200687</v>
      </c>
    </row>
    <row r="228" spans="2:14">
      <c r="B228" s="71">
        <v>53</v>
      </c>
      <c r="C228" s="73" t="s">
        <v>398</v>
      </c>
      <c r="D228" s="74"/>
      <c r="E228" s="74"/>
      <c r="F228" s="75"/>
      <c r="G228" s="5">
        <v>0.24840120853927899</v>
      </c>
      <c r="I228" s="71">
        <v>53</v>
      </c>
      <c r="J228" s="73" t="s">
        <v>378</v>
      </c>
      <c r="K228" s="74"/>
      <c r="L228" s="74"/>
      <c r="M228" s="75"/>
      <c r="N228" s="5">
        <v>0.32003500174115002</v>
      </c>
    </row>
    <row r="229" spans="2:14">
      <c r="B229" s="71">
        <v>54</v>
      </c>
      <c r="C229" s="73" t="s">
        <v>897</v>
      </c>
      <c r="D229" s="74"/>
      <c r="E229" s="74"/>
      <c r="F229" s="75"/>
      <c r="G229" s="5">
        <v>0.248236824855013</v>
      </c>
      <c r="I229" s="71">
        <v>54</v>
      </c>
      <c r="J229" s="73" t="s">
        <v>1274</v>
      </c>
      <c r="K229" s="74"/>
      <c r="L229" s="74"/>
      <c r="M229" s="75"/>
      <c r="N229" s="5">
        <v>0.31938689819013</v>
      </c>
    </row>
    <row r="230" spans="2:14">
      <c r="B230" s="71">
        <v>55</v>
      </c>
      <c r="C230" s="73" t="s">
        <v>1586</v>
      </c>
      <c r="D230" s="74"/>
      <c r="E230" s="74"/>
      <c r="F230" s="75"/>
      <c r="G230" s="5">
        <v>0.247960639003207</v>
      </c>
      <c r="I230" s="71">
        <v>55</v>
      </c>
      <c r="J230" s="73" t="s">
        <v>1513</v>
      </c>
      <c r="K230" s="74"/>
      <c r="L230" s="74"/>
      <c r="M230" s="75"/>
      <c r="N230" s="5">
        <v>0.31715931154518001</v>
      </c>
    </row>
    <row r="231" spans="2:14">
      <c r="B231" s="71">
        <v>56</v>
      </c>
      <c r="C231" s="73" t="s">
        <v>1742</v>
      </c>
      <c r="D231" s="74"/>
      <c r="E231" s="74"/>
      <c r="F231" s="75"/>
      <c r="G231" s="5">
        <v>0.247960639003207</v>
      </c>
      <c r="I231" s="71">
        <v>56</v>
      </c>
      <c r="J231" s="73" t="s">
        <v>501</v>
      </c>
      <c r="K231" s="74"/>
      <c r="L231" s="74"/>
      <c r="M231" s="75"/>
      <c r="N231" s="5">
        <v>0.31671341119513102</v>
      </c>
    </row>
    <row r="232" spans="2:14">
      <c r="B232" s="71">
        <v>57</v>
      </c>
      <c r="C232" s="73" t="s">
        <v>1604</v>
      </c>
      <c r="D232" s="74"/>
      <c r="E232" s="74"/>
      <c r="F232" s="75"/>
      <c r="G232" s="5">
        <v>0.247027109774489</v>
      </c>
      <c r="I232" s="71">
        <v>57</v>
      </c>
      <c r="J232" s="73" t="s">
        <v>902</v>
      </c>
      <c r="K232" s="74"/>
      <c r="L232" s="74"/>
      <c r="M232" s="75"/>
      <c r="N232" s="5">
        <v>0.31554535655589999</v>
      </c>
    </row>
    <row r="233" spans="2:14">
      <c r="B233" s="71">
        <v>58</v>
      </c>
      <c r="C233" s="73" t="s">
        <v>898</v>
      </c>
      <c r="D233" s="74"/>
      <c r="E233" s="74"/>
      <c r="F233" s="75"/>
      <c r="G233" s="5">
        <v>0.24698344245140899</v>
      </c>
      <c r="I233" s="71">
        <v>58</v>
      </c>
      <c r="J233" s="73" t="s">
        <v>1850</v>
      </c>
      <c r="K233" s="74"/>
      <c r="L233" s="74"/>
      <c r="M233" s="75"/>
      <c r="N233" s="5">
        <v>0.31554535655589999</v>
      </c>
    </row>
    <row r="234" spans="2:14">
      <c r="B234" s="71">
        <v>59</v>
      </c>
      <c r="C234" s="73" t="s">
        <v>463</v>
      </c>
      <c r="D234" s="74"/>
      <c r="E234" s="74"/>
      <c r="F234" s="75"/>
      <c r="G234" s="5">
        <v>0.24687754055515601</v>
      </c>
      <c r="I234" s="71">
        <v>59</v>
      </c>
      <c r="J234" s="73" t="s">
        <v>1851</v>
      </c>
      <c r="K234" s="74"/>
      <c r="L234" s="74"/>
      <c r="M234" s="75"/>
      <c r="N234" s="5">
        <v>0.31554535655589999</v>
      </c>
    </row>
    <row r="235" spans="2:14">
      <c r="B235" s="71">
        <v>60</v>
      </c>
      <c r="C235" s="73" t="s">
        <v>1743</v>
      </c>
      <c r="D235" s="74"/>
      <c r="E235" s="74"/>
      <c r="F235" s="75"/>
      <c r="G235" s="5">
        <v>0.246774939621487</v>
      </c>
      <c r="I235" s="71">
        <v>60</v>
      </c>
      <c r="J235" s="73" t="s">
        <v>1363</v>
      </c>
      <c r="K235" s="74"/>
      <c r="L235" s="74"/>
      <c r="M235" s="75"/>
      <c r="N235" s="5">
        <v>0.31476542992358397</v>
      </c>
    </row>
    <row r="236" spans="2:14">
      <c r="B236" s="71">
        <v>61</v>
      </c>
      <c r="C236" s="73" t="s">
        <v>899</v>
      </c>
      <c r="D236" s="74"/>
      <c r="E236" s="74"/>
      <c r="F236" s="75"/>
      <c r="G236" s="5">
        <v>0.24144861589549099</v>
      </c>
      <c r="I236" s="71">
        <v>61</v>
      </c>
      <c r="J236" s="73" t="s">
        <v>537</v>
      </c>
      <c r="K236" s="74"/>
      <c r="L236" s="74"/>
      <c r="M236" s="75"/>
      <c r="N236" s="5">
        <v>0.31446667349720903</v>
      </c>
    </row>
    <row r="237" spans="2:14">
      <c r="B237" s="71">
        <v>62</v>
      </c>
      <c r="C237" s="73" t="s">
        <v>1744</v>
      </c>
      <c r="D237" s="74"/>
      <c r="E237" s="74"/>
      <c r="F237" s="75"/>
      <c r="G237" s="5">
        <v>0.24144861589549099</v>
      </c>
      <c r="I237" s="71">
        <v>62</v>
      </c>
      <c r="J237" s="73" t="s">
        <v>1620</v>
      </c>
      <c r="K237" s="74"/>
      <c r="L237" s="74"/>
      <c r="M237" s="75"/>
      <c r="N237" s="5">
        <v>0.31446667349720903</v>
      </c>
    </row>
    <row r="238" spans="2:14">
      <c r="B238" s="71">
        <v>63</v>
      </c>
      <c r="C238" s="73" t="s">
        <v>1576</v>
      </c>
      <c r="D238" s="74"/>
      <c r="E238" s="74"/>
      <c r="F238" s="75"/>
      <c r="G238" s="5">
        <v>0.23761967471081499</v>
      </c>
      <c r="I238" s="71">
        <v>63</v>
      </c>
      <c r="J238" s="73" t="s">
        <v>335</v>
      </c>
      <c r="K238" s="74"/>
      <c r="L238" s="74"/>
      <c r="M238" s="75"/>
      <c r="N238" s="5">
        <v>0.31254725921301302</v>
      </c>
    </row>
    <row r="239" spans="2:14">
      <c r="B239" s="71">
        <v>64</v>
      </c>
      <c r="C239" s="73" t="s">
        <v>1606</v>
      </c>
      <c r="D239" s="74"/>
      <c r="E239" s="74"/>
      <c r="F239" s="75"/>
      <c r="G239" s="5">
        <v>0.23673154036208399</v>
      </c>
      <c r="I239" s="71">
        <v>64</v>
      </c>
      <c r="J239" s="73" t="s">
        <v>478</v>
      </c>
      <c r="K239" s="74"/>
      <c r="L239" s="74"/>
      <c r="M239" s="75"/>
      <c r="N239" s="5">
        <v>0.311193279767838</v>
      </c>
    </row>
    <row r="240" spans="2:14">
      <c r="B240" s="71">
        <v>65</v>
      </c>
      <c r="C240" s="73" t="s">
        <v>1600</v>
      </c>
      <c r="D240" s="74"/>
      <c r="E240" s="74"/>
      <c r="F240" s="75"/>
      <c r="G240" s="5">
        <v>0.23530522153862901</v>
      </c>
      <c r="I240" s="71">
        <v>65</v>
      </c>
      <c r="J240" s="73" t="s">
        <v>365</v>
      </c>
      <c r="K240" s="74"/>
      <c r="L240" s="74"/>
      <c r="M240" s="75"/>
      <c r="N240" s="5">
        <v>0.31118178913605399</v>
      </c>
    </row>
    <row r="241" spans="2:14">
      <c r="B241" s="71">
        <v>66</v>
      </c>
      <c r="C241" s="73" t="s">
        <v>1745</v>
      </c>
      <c r="D241" s="74"/>
      <c r="E241" s="74"/>
      <c r="F241" s="75"/>
      <c r="G241" s="5">
        <v>0.232685968856678</v>
      </c>
      <c r="I241" s="71">
        <v>66</v>
      </c>
      <c r="J241" s="73" t="s">
        <v>514</v>
      </c>
      <c r="K241" s="74"/>
      <c r="L241" s="74"/>
      <c r="M241" s="75"/>
      <c r="N241" s="5">
        <v>0.31118178913605399</v>
      </c>
    </row>
    <row r="242" spans="2:14">
      <c r="B242" s="71">
        <v>67</v>
      </c>
      <c r="C242" s="73" t="s">
        <v>1592</v>
      </c>
      <c r="D242" s="74"/>
      <c r="E242" s="74"/>
      <c r="F242" s="75"/>
      <c r="G242" s="5">
        <v>0.23260987130376101</v>
      </c>
      <c r="I242" s="71">
        <v>67</v>
      </c>
      <c r="J242" s="73" t="s">
        <v>395</v>
      </c>
      <c r="K242" s="74"/>
      <c r="L242" s="74"/>
      <c r="M242" s="75"/>
      <c r="N242" s="5">
        <v>0.31081057789259903</v>
      </c>
    </row>
    <row r="243" spans="2:14">
      <c r="B243" s="71">
        <v>68</v>
      </c>
      <c r="C243" s="73" t="s">
        <v>489</v>
      </c>
      <c r="D243" s="74"/>
      <c r="E243" s="74"/>
      <c r="F243" s="75"/>
      <c r="G243" s="5">
        <v>0.23033696454632799</v>
      </c>
      <c r="I243" s="71">
        <v>68</v>
      </c>
      <c r="J243" s="73" t="s">
        <v>1217</v>
      </c>
      <c r="K243" s="74"/>
      <c r="L243" s="74"/>
      <c r="M243" s="75"/>
      <c r="N243" s="5">
        <v>0.30842579302116502</v>
      </c>
    </row>
    <row r="244" spans="2:14">
      <c r="B244" s="71">
        <v>69</v>
      </c>
      <c r="C244" s="73" t="s">
        <v>1580</v>
      </c>
      <c r="D244" s="74"/>
      <c r="E244" s="74"/>
      <c r="F244" s="75"/>
      <c r="G244" s="5">
        <v>0.225016004220087</v>
      </c>
      <c r="I244" s="71">
        <v>69</v>
      </c>
      <c r="J244" s="73" t="s">
        <v>500</v>
      </c>
      <c r="K244" s="74"/>
      <c r="L244" s="74"/>
      <c r="M244" s="75"/>
      <c r="N244" s="5">
        <v>0.30805250708030402</v>
      </c>
    </row>
    <row r="245" spans="2:14">
      <c r="B245" s="71">
        <v>70</v>
      </c>
      <c r="C245" s="73" t="s">
        <v>393</v>
      </c>
      <c r="D245" s="74"/>
      <c r="E245" s="74"/>
      <c r="F245" s="75"/>
      <c r="G245" s="5">
        <v>0.22428428021604499</v>
      </c>
      <c r="I245" s="71">
        <v>70</v>
      </c>
      <c r="J245" s="73" t="s">
        <v>1093</v>
      </c>
      <c r="K245" s="74"/>
      <c r="L245" s="74"/>
      <c r="M245" s="75"/>
      <c r="N245" s="5">
        <v>0.30757724178236301</v>
      </c>
    </row>
    <row r="246" spans="2:14">
      <c r="B246" s="71">
        <v>71</v>
      </c>
      <c r="C246" s="73" t="s">
        <v>455</v>
      </c>
      <c r="D246" s="74"/>
      <c r="E246" s="74"/>
      <c r="F246" s="75"/>
      <c r="G246" s="5">
        <v>0.21854808431134701</v>
      </c>
      <c r="I246" s="71">
        <v>71</v>
      </c>
      <c r="J246" s="73" t="s">
        <v>1884</v>
      </c>
      <c r="K246" s="74"/>
      <c r="L246" s="74"/>
      <c r="M246" s="75"/>
      <c r="N246" s="5">
        <v>0.30757724178236301</v>
      </c>
    </row>
    <row r="247" spans="2:14">
      <c r="B247" s="71">
        <v>72</v>
      </c>
      <c r="C247" s="73" t="s">
        <v>493</v>
      </c>
      <c r="D247" s="74"/>
      <c r="E247" s="74"/>
      <c r="F247" s="75"/>
      <c r="G247" s="5">
        <v>0.217310781475889</v>
      </c>
      <c r="I247" s="71">
        <v>72</v>
      </c>
      <c r="J247" s="73" t="s">
        <v>1885</v>
      </c>
      <c r="K247" s="74"/>
      <c r="L247" s="74"/>
      <c r="M247" s="75"/>
      <c r="N247" s="5">
        <v>0.30757724178236301</v>
      </c>
    </row>
    <row r="248" spans="2:14">
      <c r="B248" s="71">
        <v>73</v>
      </c>
      <c r="C248" s="73" t="s">
        <v>1116</v>
      </c>
      <c r="D248" s="74"/>
      <c r="E248" s="74"/>
      <c r="F248" s="75"/>
      <c r="G248" s="5">
        <v>0.216878190594954</v>
      </c>
      <c r="I248" s="71">
        <v>73</v>
      </c>
      <c r="J248" s="73" t="s">
        <v>1280</v>
      </c>
      <c r="K248" s="74"/>
      <c r="L248" s="74"/>
      <c r="M248" s="75"/>
      <c r="N248" s="5">
        <v>0.29686924969685502</v>
      </c>
    </row>
    <row r="249" spans="2:14">
      <c r="B249" s="71">
        <v>74</v>
      </c>
      <c r="C249" s="73" t="s">
        <v>1746</v>
      </c>
      <c r="D249" s="74"/>
      <c r="E249" s="74"/>
      <c r="F249" s="75"/>
      <c r="G249" s="5">
        <v>0.216878190594954</v>
      </c>
      <c r="I249" s="71">
        <v>74</v>
      </c>
      <c r="J249" s="73" t="s">
        <v>1519</v>
      </c>
      <c r="K249" s="74"/>
      <c r="L249" s="74"/>
      <c r="M249" s="75"/>
      <c r="N249" s="5">
        <v>0.29521571586476397</v>
      </c>
    </row>
    <row r="250" spans="2:14">
      <c r="B250" s="71">
        <v>75</v>
      </c>
      <c r="C250" s="73" t="s">
        <v>397</v>
      </c>
      <c r="D250" s="74"/>
      <c r="E250" s="74"/>
      <c r="F250" s="75"/>
      <c r="G250" s="5">
        <v>0.21684298564294399</v>
      </c>
      <c r="I250" s="71">
        <v>75</v>
      </c>
      <c r="J250" s="73" t="s">
        <v>488</v>
      </c>
      <c r="K250" s="74"/>
      <c r="L250" s="74"/>
      <c r="M250" s="75"/>
      <c r="N250" s="5">
        <v>0.28991534277033398</v>
      </c>
    </row>
    <row r="251" spans="2:14">
      <c r="B251" s="71">
        <v>76</v>
      </c>
      <c r="C251" s="73" t="s">
        <v>900</v>
      </c>
      <c r="D251" s="74"/>
      <c r="E251" s="74"/>
      <c r="F251" s="75"/>
      <c r="G251" s="5">
        <v>0.21614744996946</v>
      </c>
      <c r="I251" s="71">
        <v>76</v>
      </c>
      <c r="J251" s="73" t="s">
        <v>1737</v>
      </c>
      <c r="K251" s="74"/>
      <c r="L251" s="74"/>
      <c r="M251" s="75"/>
      <c r="N251" s="5">
        <v>0.28991534277033398</v>
      </c>
    </row>
    <row r="252" spans="2:14">
      <c r="B252" s="71">
        <v>77</v>
      </c>
      <c r="C252" s="73" t="s">
        <v>1288</v>
      </c>
      <c r="D252" s="74"/>
      <c r="E252" s="74"/>
      <c r="F252" s="75"/>
      <c r="G252" s="5">
        <v>0.215530015814906</v>
      </c>
      <c r="I252" s="71">
        <v>77</v>
      </c>
      <c r="J252" s="73" t="s">
        <v>1822</v>
      </c>
      <c r="K252" s="74"/>
      <c r="L252" s="74"/>
      <c r="M252" s="75"/>
      <c r="N252" s="5">
        <v>0.288583067851861</v>
      </c>
    </row>
    <row r="253" spans="2:14">
      <c r="B253" s="71">
        <v>78</v>
      </c>
      <c r="C253" s="73" t="s">
        <v>1377</v>
      </c>
      <c r="D253" s="74"/>
      <c r="E253" s="74"/>
      <c r="F253" s="75"/>
      <c r="G253" s="5">
        <v>0.21476456990001699</v>
      </c>
      <c r="I253" s="71">
        <v>78</v>
      </c>
      <c r="J253" s="73" t="s">
        <v>903</v>
      </c>
      <c r="K253" s="74"/>
      <c r="L253" s="74"/>
      <c r="M253" s="75"/>
      <c r="N253" s="5">
        <v>0.28794039043251701</v>
      </c>
    </row>
    <row r="254" spans="2:14">
      <c r="B254" s="71">
        <v>79</v>
      </c>
      <c r="C254" s="73" t="s">
        <v>1598</v>
      </c>
      <c r="D254" s="74"/>
      <c r="E254" s="74"/>
      <c r="F254" s="75"/>
      <c r="G254" s="5">
        <v>0.21466761409076801</v>
      </c>
      <c r="I254" s="71">
        <v>79</v>
      </c>
      <c r="J254" s="73" t="s">
        <v>1821</v>
      </c>
      <c r="K254" s="74"/>
      <c r="L254" s="74"/>
      <c r="M254" s="75"/>
      <c r="N254" s="5">
        <v>0.28794039043251701</v>
      </c>
    </row>
    <row r="255" spans="2:14">
      <c r="B255" s="71">
        <v>80</v>
      </c>
      <c r="C255" s="73" t="s">
        <v>1527</v>
      </c>
      <c r="D255" s="74"/>
      <c r="E255" s="74"/>
      <c r="F255" s="75"/>
      <c r="G255" s="5">
        <v>0.21428459080420001</v>
      </c>
      <c r="I255" s="71">
        <v>80</v>
      </c>
      <c r="J255" s="73" t="s">
        <v>1919</v>
      </c>
      <c r="K255" s="74"/>
      <c r="L255" s="74"/>
      <c r="M255" s="75"/>
      <c r="N255" s="5">
        <v>0.28771632311273498</v>
      </c>
    </row>
    <row r="256" spans="2:14">
      <c r="B256" s="71">
        <v>81</v>
      </c>
      <c r="C256" s="73" t="s">
        <v>1298</v>
      </c>
      <c r="D256" s="74"/>
      <c r="E256" s="74"/>
      <c r="F256" s="75"/>
      <c r="G256" s="5">
        <v>0.213037028938486</v>
      </c>
      <c r="I256" s="71">
        <v>81</v>
      </c>
      <c r="J256" s="73" t="s">
        <v>1918</v>
      </c>
      <c r="K256" s="74"/>
      <c r="L256" s="74"/>
      <c r="M256" s="75"/>
      <c r="N256" s="5">
        <v>0.28733362123749601</v>
      </c>
    </row>
    <row r="257" spans="2:14">
      <c r="B257" s="71">
        <v>82</v>
      </c>
      <c r="C257" s="73" t="s">
        <v>1387</v>
      </c>
      <c r="D257" s="74"/>
      <c r="E257" s="74"/>
      <c r="F257" s="75"/>
      <c r="G257" s="5">
        <v>0.21164582470252499</v>
      </c>
      <c r="I257" s="71">
        <v>82</v>
      </c>
      <c r="J257" s="73" t="s">
        <v>1369</v>
      </c>
      <c r="K257" s="74"/>
      <c r="L257" s="74"/>
      <c r="M257" s="75"/>
      <c r="N257" s="5">
        <v>0.28716046380020099</v>
      </c>
    </row>
    <row r="258" spans="2:14">
      <c r="B258" s="71">
        <v>83</v>
      </c>
      <c r="C258" s="73" t="s">
        <v>1537</v>
      </c>
      <c r="D258" s="74"/>
      <c r="E258" s="74"/>
      <c r="F258" s="75"/>
      <c r="G258" s="5">
        <v>0.21147364840771399</v>
      </c>
      <c r="I258" s="71">
        <v>83</v>
      </c>
      <c r="J258" s="73" t="s">
        <v>913</v>
      </c>
      <c r="K258" s="74"/>
      <c r="L258" s="74"/>
      <c r="M258" s="75"/>
      <c r="N258" s="5">
        <v>0.287073645693391</v>
      </c>
    </row>
    <row r="259" spans="2:14">
      <c r="B259" s="71">
        <v>84</v>
      </c>
      <c r="C259" s="73" t="s">
        <v>906</v>
      </c>
      <c r="D259" s="74"/>
      <c r="E259" s="74"/>
      <c r="F259" s="75"/>
      <c r="G259" s="5">
        <v>0.211371047474045</v>
      </c>
      <c r="I259" s="71">
        <v>84</v>
      </c>
      <c r="J259" s="73" t="s">
        <v>1277</v>
      </c>
      <c r="K259" s="74"/>
      <c r="L259" s="74"/>
      <c r="M259" s="75"/>
      <c r="N259" s="5">
        <v>0.28554682799513698</v>
      </c>
    </row>
    <row r="260" spans="2:14">
      <c r="B260" s="71">
        <v>85</v>
      </c>
      <c r="C260" s="73" t="s">
        <v>1608</v>
      </c>
      <c r="D260" s="74"/>
      <c r="E260" s="74"/>
      <c r="F260" s="75"/>
      <c r="G260" s="5">
        <v>0.202765730371752</v>
      </c>
      <c r="I260" s="71">
        <v>85</v>
      </c>
      <c r="J260" s="73" t="s">
        <v>364</v>
      </c>
      <c r="K260" s="74"/>
      <c r="L260" s="74"/>
      <c r="M260" s="75"/>
      <c r="N260" s="5">
        <v>0.282815728249112</v>
      </c>
    </row>
    <row r="261" spans="2:14">
      <c r="B261" s="71">
        <v>86</v>
      </c>
      <c r="C261" s="73" t="s">
        <v>417</v>
      </c>
      <c r="D261" s="74"/>
      <c r="E261" s="74"/>
      <c r="F261" s="75"/>
      <c r="G261" s="5">
        <v>0.20232850963830301</v>
      </c>
      <c r="I261" s="71">
        <v>86</v>
      </c>
      <c r="J261" s="73" t="s">
        <v>1817</v>
      </c>
      <c r="K261" s="74"/>
      <c r="L261" s="74"/>
      <c r="M261" s="75"/>
      <c r="N261" s="5">
        <v>0.282815728249112</v>
      </c>
    </row>
    <row r="262" spans="2:14">
      <c r="B262" s="71">
        <v>87</v>
      </c>
      <c r="C262" s="73" t="s">
        <v>1292</v>
      </c>
      <c r="D262" s="74"/>
      <c r="E262" s="74"/>
      <c r="F262" s="75"/>
      <c r="G262" s="5">
        <v>0.201769493485045</v>
      </c>
      <c r="I262" s="71">
        <v>87</v>
      </c>
      <c r="J262" s="73" t="s">
        <v>1283</v>
      </c>
      <c r="K262" s="74"/>
      <c r="L262" s="74"/>
      <c r="M262" s="75"/>
      <c r="N262" s="5">
        <v>0.28226082648922601</v>
      </c>
    </row>
    <row r="263" spans="2:14">
      <c r="B263" s="71">
        <v>88</v>
      </c>
      <c r="C263" s="73" t="s">
        <v>496</v>
      </c>
      <c r="D263" s="74"/>
      <c r="E263" s="74"/>
      <c r="F263" s="75"/>
      <c r="G263" s="5">
        <v>0.20124708027600299</v>
      </c>
      <c r="I263" s="71">
        <v>88</v>
      </c>
      <c r="J263" s="73" t="s">
        <v>497</v>
      </c>
      <c r="K263" s="74"/>
      <c r="L263" s="74"/>
      <c r="M263" s="75"/>
      <c r="N263" s="5">
        <v>0.282241356252037</v>
      </c>
    </row>
    <row r="264" spans="2:14">
      <c r="B264" s="71">
        <v>89</v>
      </c>
      <c r="C264" s="73" t="s">
        <v>499</v>
      </c>
      <c r="D264" s="74"/>
      <c r="E264" s="74"/>
      <c r="F264" s="75"/>
      <c r="G264" s="5">
        <v>0.20122272438137701</v>
      </c>
      <c r="I264" s="71">
        <v>89</v>
      </c>
      <c r="J264" s="73" t="s">
        <v>1741</v>
      </c>
      <c r="K264" s="74"/>
      <c r="L264" s="74"/>
      <c r="M264" s="75"/>
      <c r="N264" s="5">
        <v>0.282241356252037</v>
      </c>
    </row>
    <row r="265" spans="2:14">
      <c r="B265" s="71">
        <v>90</v>
      </c>
      <c r="C265" s="73" t="s">
        <v>1747</v>
      </c>
      <c r="D265" s="74"/>
      <c r="E265" s="74"/>
      <c r="F265" s="75"/>
      <c r="G265" s="5">
        <v>0.20009945093298001</v>
      </c>
      <c r="I265" s="71">
        <v>90</v>
      </c>
      <c r="J265" s="73" t="s">
        <v>1516</v>
      </c>
      <c r="K265" s="74"/>
      <c r="L265" s="74"/>
      <c r="M265" s="75"/>
      <c r="N265" s="5">
        <v>0.28095440549226702</v>
      </c>
    </row>
    <row r="266" spans="2:14">
      <c r="B266" s="71">
        <v>91</v>
      </c>
      <c r="C266" s="73" t="s">
        <v>1748</v>
      </c>
      <c r="D266" s="74"/>
      <c r="E266" s="74"/>
      <c r="F266" s="75"/>
      <c r="G266" s="5">
        <v>0.20009945093298001</v>
      </c>
      <c r="I266" s="71">
        <v>91</v>
      </c>
      <c r="J266" s="73" t="s">
        <v>1491</v>
      </c>
      <c r="K266" s="74"/>
      <c r="L266" s="74"/>
      <c r="M266" s="75"/>
      <c r="N266" s="5">
        <v>0.27837316273575302</v>
      </c>
    </row>
    <row r="267" spans="2:14">
      <c r="B267" s="71">
        <v>92</v>
      </c>
      <c r="C267" s="73" t="s">
        <v>1531</v>
      </c>
      <c r="D267" s="74"/>
      <c r="E267" s="74"/>
      <c r="F267" s="75"/>
      <c r="G267" s="5">
        <v>0.19994859534819501</v>
      </c>
      <c r="I267" s="71">
        <v>92</v>
      </c>
      <c r="J267" s="73" t="s">
        <v>1492</v>
      </c>
      <c r="K267" s="74"/>
      <c r="L267" s="74"/>
      <c r="M267" s="75"/>
      <c r="N267" s="5">
        <v>0.278181811798134</v>
      </c>
    </row>
    <row r="268" spans="2:14">
      <c r="B268" s="71">
        <v>93</v>
      </c>
      <c r="C268" s="73" t="s">
        <v>1381</v>
      </c>
      <c r="D268" s="74"/>
      <c r="E268" s="74"/>
      <c r="F268" s="75"/>
      <c r="G268" s="5">
        <v>0.19991556977566999</v>
      </c>
      <c r="I268" s="71">
        <v>93</v>
      </c>
      <c r="J268" s="73" t="s">
        <v>1571</v>
      </c>
      <c r="K268" s="74"/>
      <c r="L268" s="74"/>
      <c r="M268" s="75"/>
      <c r="N268" s="5">
        <v>0.27716042230625298</v>
      </c>
    </row>
    <row r="269" spans="2:14">
      <c r="B269" s="71">
        <v>94</v>
      </c>
      <c r="C269" s="73" t="s">
        <v>905</v>
      </c>
      <c r="D269" s="74"/>
      <c r="E269" s="74"/>
      <c r="F269" s="75"/>
      <c r="G269" s="5">
        <v>0.199845994414527</v>
      </c>
      <c r="I269" s="71">
        <v>94</v>
      </c>
      <c r="J269" s="73" t="s">
        <v>541</v>
      </c>
      <c r="K269" s="74"/>
      <c r="L269" s="74"/>
      <c r="M269" s="75"/>
      <c r="N269" s="5">
        <v>0.27574835133372699</v>
      </c>
    </row>
    <row r="270" spans="2:14">
      <c r="B270" s="71">
        <v>95</v>
      </c>
      <c r="C270" s="73" t="s">
        <v>1243</v>
      </c>
      <c r="D270" s="74"/>
      <c r="E270" s="74"/>
      <c r="F270" s="75"/>
      <c r="G270" s="5">
        <v>0.19964422108320801</v>
      </c>
      <c r="I270" s="71">
        <v>95</v>
      </c>
      <c r="J270" s="73" t="s">
        <v>371</v>
      </c>
      <c r="K270" s="74"/>
      <c r="L270" s="74"/>
      <c r="M270" s="75"/>
      <c r="N270" s="5">
        <v>0.27504407136065401</v>
      </c>
    </row>
    <row r="271" spans="2:14">
      <c r="B271" s="71">
        <v>96</v>
      </c>
      <c r="C271" s="73" t="s">
        <v>1749</v>
      </c>
      <c r="D271" s="74"/>
      <c r="E271" s="74"/>
      <c r="F271" s="75"/>
      <c r="G271" s="5">
        <v>0.19964422108320801</v>
      </c>
      <c r="I271" s="71">
        <v>96</v>
      </c>
      <c r="J271" s="73" t="s">
        <v>1366</v>
      </c>
      <c r="K271" s="74"/>
      <c r="L271" s="74"/>
      <c r="M271" s="75"/>
      <c r="N271" s="5">
        <v>0.272992833995162</v>
      </c>
    </row>
    <row r="272" spans="2:14">
      <c r="B272" s="71">
        <v>97</v>
      </c>
      <c r="C272" s="73" t="s">
        <v>1602</v>
      </c>
      <c r="D272" s="74"/>
      <c r="E272" s="74"/>
      <c r="F272" s="75"/>
      <c r="G272" s="5">
        <v>0.19899150755880801</v>
      </c>
      <c r="I272" s="71">
        <v>97</v>
      </c>
      <c r="J272" s="73" t="s">
        <v>917</v>
      </c>
      <c r="K272" s="74"/>
      <c r="L272" s="74"/>
      <c r="M272" s="75"/>
      <c r="N272" s="5">
        <v>0.27229350137743902</v>
      </c>
    </row>
    <row r="273" spans="2:14">
      <c r="B273" s="71">
        <v>98</v>
      </c>
      <c r="C273" s="73" t="s">
        <v>1092</v>
      </c>
      <c r="D273" s="74"/>
      <c r="E273" s="74"/>
      <c r="F273" s="75"/>
      <c r="G273" s="5">
        <v>0.19642510748712899</v>
      </c>
      <c r="I273" s="71">
        <v>98</v>
      </c>
      <c r="J273" s="73" t="s">
        <v>1972</v>
      </c>
      <c r="K273" s="74"/>
      <c r="L273" s="74"/>
      <c r="M273" s="75"/>
      <c r="N273" s="5">
        <v>0.27229350137743902</v>
      </c>
    </row>
    <row r="274" spans="2:14">
      <c r="B274" s="71">
        <v>99</v>
      </c>
      <c r="C274" s="73" t="s">
        <v>1574</v>
      </c>
      <c r="D274" s="74"/>
      <c r="E274" s="74"/>
      <c r="F274" s="75"/>
      <c r="G274" s="5">
        <v>0.19487855601842199</v>
      </c>
      <c r="I274" s="71">
        <v>99</v>
      </c>
      <c r="J274" s="73" t="s">
        <v>1973</v>
      </c>
      <c r="K274" s="74"/>
      <c r="L274" s="74"/>
      <c r="M274" s="75"/>
      <c r="N274" s="5">
        <v>0.27229350137743902</v>
      </c>
    </row>
    <row r="275" spans="2:14">
      <c r="B275" s="71">
        <v>100</v>
      </c>
      <c r="C275" s="73" t="s">
        <v>1624</v>
      </c>
      <c r="D275" s="74"/>
      <c r="E275" s="74"/>
      <c r="F275" s="75"/>
      <c r="G275" s="5">
        <v>0.19455053814381101</v>
      </c>
      <c r="I275" s="71">
        <v>100</v>
      </c>
      <c r="J275" s="73" t="s">
        <v>1761</v>
      </c>
      <c r="K275" s="74"/>
      <c r="L275" s="74"/>
      <c r="M275" s="75"/>
      <c r="N275" s="5">
        <v>0.271320149110098</v>
      </c>
    </row>
    <row r="276" spans="2:14">
      <c r="B276" s="71">
        <v>101</v>
      </c>
      <c r="C276" s="73" t="s">
        <v>966</v>
      </c>
      <c r="D276" s="74"/>
      <c r="E276" s="74"/>
      <c r="F276" s="75"/>
      <c r="G276" s="5">
        <v>0.19263132341442399</v>
      </c>
      <c r="I276" s="71">
        <v>101</v>
      </c>
      <c r="J276" s="73" t="s">
        <v>1485</v>
      </c>
      <c r="K276" s="74"/>
      <c r="L276" s="74"/>
      <c r="M276" s="75"/>
      <c r="N276" s="5">
        <v>0.27065193695345702</v>
      </c>
    </row>
    <row r="277" spans="2:14">
      <c r="B277" s="71">
        <v>102</v>
      </c>
      <c r="C277" s="73" t="s">
        <v>1245</v>
      </c>
      <c r="D277" s="74"/>
      <c r="E277" s="74"/>
      <c r="F277" s="75"/>
      <c r="G277" s="5">
        <v>0.19210556140276</v>
      </c>
      <c r="I277" s="71">
        <v>102</v>
      </c>
      <c r="J277" s="73" t="s">
        <v>1486</v>
      </c>
      <c r="K277" s="74"/>
      <c r="L277" s="74"/>
      <c r="M277" s="75"/>
      <c r="N277" s="5">
        <v>0.27065193695345702</v>
      </c>
    </row>
    <row r="278" spans="2:14">
      <c r="B278" s="71">
        <v>103</v>
      </c>
      <c r="C278" s="73" t="s">
        <v>1246</v>
      </c>
      <c r="D278" s="74"/>
      <c r="E278" s="74"/>
      <c r="F278" s="75"/>
      <c r="G278" s="5">
        <v>0.19210556140276</v>
      </c>
      <c r="I278" s="71">
        <v>103</v>
      </c>
      <c r="J278" s="73" t="s">
        <v>389</v>
      </c>
      <c r="K278" s="74"/>
      <c r="L278" s="74"/>
      <c r="M278" s="75"/>
      <c r="N278" s="5">
        <v>0.27046361826589099</v>
      </c>
    </row>
    <row r="279" spans="2:14">
      <c r="B279" s="71">
        <v>104</v>
      </c>
      <c r="C279" s="73" t="s">
        <v>1091</v>
      </c>
      <c r="D279" s="74"/>
      <c r="E279" s="74"/>
      <c r="F279" s="75"/>
      <c r="G279" s="5">
        <v>0.190209804238407</v>
      </c>
      <c r="I279" s="71">
        <v>104</v>
      </c>
      <c r="J279" s="73" t="s">
        <v>1677</v>
      </c>
      <c r="K279" s="74"/>
      <c r="L279" s="74"/>
      <c r="M279" s="75"/>
      <c r="N279" s="5">
        <v>0.26820044258083398</v>
      </c>
    </row>
    <row r="280" spans="2:14">
      <c r="B280" s="71">
        <v>105</v>
      </c>
      <c r="C280" s="73" t="s">
        <v>1750</v>
      </c>
      <c r="D280" s="74"/>
      <c r="E280" s="74"/>
      <c r="F280" s="75"/>
      <c r="G280" s="5">
        <v>0.18969984538578299</v>
      </c>
      <c r="I280" s="71">
        <v>105</v>
      </c>
      <c r="J280" s="73" t="s">
        <v>1792</v>
      </c>
      <c r="K280" s="74"/>
      <c r="L280" s="74"/>
      <c r="M280" s="75"/>
      <c r="N280" s="5">
        <v>0.26820044258083398</v>
      </c>
    </row>
    <row r="281" spans="2:14">
      <c r="B281" s="71">
        <v>106</v>
      </c>
      <c r="C281" s="73" t="s">
        <v>1751</v>
      </c>
      <c r="D281" s="74"/>
      <c r="E281" s="74"/>
      <c r="F281" s="75"/>
      <c r="G281" s="5">
        <v>0.18901662586416401</v>
      </c>
      <c r="I281" s="71">
        <v>106</v>
      </c>
      <c r="J281" s="73" t="s">
        <v>1629</v>
      </c>
      <c r="K281" s="74"/>
      <c r="L281" s="74"/>
      <c r="M281" s="75"/>
      <c r="N281" s="5">
        <v>0.26820044258083398</v>
      </c>
    </row>
    <row r="282" spans="2:14">
      <c r="B282" s="71">
        <v>107</v>
      </c>
      <c r="C282" s="73" t="s">
        <v>901</v>
      </c>
      <c r="D282" s="74"/>
      <c r="E282" s="74"/>
      <c r="F282" s="75"/>
      <c r="G282" s="5">
        <v>0.18876129826869101</v>
      </c>
      <c r="I282" s="71">
        <v>107</v>
      </c>
      <c r="J282" s="73" t="s">
        <v>1218</v>
      </c>
      <c r="K282" s="74"/>
      <c r="L282" s="74"/>
      <c r="M282" s="75"/>
      <c r="N282" s="5">
        <v>0.26780896313964903</v>
      </c>
    </row>
    <row r="283" spans="2:14">
      <c r="B283" s="71">
        <v>108</v>
      </c>
      <c r="C283" s="73" t="s">
        <v>1752</v>
      </c>
      <c r="D283" s="74"/>
      <c r="E283" s="74"/>
      <c r="F283" s="75"/>
      <c r="G283" s="5">
        <v>0.187189492575766</v>
      </c>
      <c r="I283" s="71">
        <v>108</v>
      </c>
      <c r="J283" s="73" t="s">
        <v>1832</v>
      </c>
      <c r="K283" s="74"/>
      <c r="L283" s="74"/>
      <c r="M283" s="75"/>
      <c r="N283" s="5">
        <v>0.26757484151705702</v>
      </c>
    </row>
    <row r="284" spans="2:14">
      <c r="B284" s="71">
        <v>109</v>
      </c>
      <c r="C284" s="73" t="s">
        <v>1753</v>
      </c>
      <c r="D284" s="74"/>
      <c r="E284" s="74"/>
      <c r="F284" s="75"/>
      <c r="G284" s="5">
        <v>0.18713819210893101</v>
      </c>
      <c r="I284" s="71">
        <v>109</v>
      </c>
      <c r="J284" s="73" t="s">
        <v>1846</v>
      </c>
      <c r="K284" s="74"/>
      <c r="L284" s="74"/>
      <c r="M284" s="75"/>
      <c r="N284" s="5">
        <v>0.26731805781511397</v>
      </c>
    </row>
    <row r="285" spans="2:14">
      <c r="B285" s="71">
        <v>110</v>
      </c>
      <c r="C285" s="73" t="s">
        <v>949</v>
      </c>
      <c r="D285" s="74"/>
      <c r="E285" s="74"/>
      <c r="F285" s="75"/>
      <c r="G285" s="5">
        <v>0.18708689164209699</v>
      </c>
      <c r="I285" s="71">
        <v>110</v>
      </c>
      <c r="J285" s="73" t="s">
        <v>1941</v>
      </c>
      <c r="K285" s="74"/>
      <c r="L285" s="74"/>
      <c r="M285" s="75"/>
      <c r="N285" s="5">
        <v>0.26726140261673598</v>
      </c>
    </row>
    <row r="286" spans="2:14">
      <c r="B286" s="71">
        <v>111</v>
      </c>
      <c r="C286" s="73" t="s">
        <v>1409</v>
      </c>
      <c r="D286" s="74"/>
      <c r="E286" s="74"/>
      <c r="F286" s="75"/>
      <c r="G286" s="5">
        <v>0.18634736439638999</v>
      </c>
      <c r="I286" s="71">
        <v>111</v>
      </c>
      <c r="J286" s="73" t="s">
        <v>1940</v>
      </c>
      <c r="K286" s="74"/>
      <c r="L286" s="74"/>
      <c r="M286" s="75"/>
      <c r="N286" s="5">
        <v>0.266878700741497</v>
      </c>
    </row>
    <row r="287" spans="2:14">
      <c r="B287" s="71">
        <v>112</v>
      </c>
      <c r="C287" s="73" t="s">
        <v>1413</v>
      </c>
      <c r="D287" s="74"/>
      <c r="E287" s="74"/>
      <c r="F287" s="75"/>
      <c r="G287" s="5">
        <v>0.18634736439638999</v>
      </c>
      <c r="I287" s="71">
        <v>112</v>
      </c>
      <c r="J287" s="73" t="s">
        <v>918</v>
      </c>
      <c r="K287" s="74"/>
      <c r="L287" s="74"/>
      <c r="M287" s="75"/>
      <c r="N287" s="5">
        <v>0.26661872519739099</v>
      </c>
    </row>
    <row r="288" spans="2:14">
      <c r="B288" s="71">
        <v>113</v>
      </c>
      <c r="C288" s="73" t="s">
        <v>368</v>
      </c>
      <c r="D288" s="74"/>
      <c r="E288" s="74"/>
      <c r="F288" s="75"/>
      <c r="G288" s="5">
        <v>0.185449911871475</v>
      </c>
      <c r="I288" s="71">
        <v>113</v>
      </c>
      <c r="J288" s="73" t="s">
        <v>1847</v>
      </c>
      <c r="K288" s="74"/>
      <c r="L288" s="74"/>
      <c r="M288" s="75"/>
      <c r="N288" s="5">
        <v>0.266263632756855</v>
      </c>
    </row>
    <row r="289" spans="2:14">
      <c r="B289" s="71">
        <v>114</v>
      </c>
      <c r="C289" s="73" t="s">
        <v>1282</v>
      </c>
      <c r="D289" s="74"/>
      <c r="E289" s="74"/>
      <c r="F289" s="75"/>
      <c r="G289" s="5">
        <v>0.18537889067808799</v>
      </c>
      <c r="I289" s="71">
        <v>114</v>
      </c>
      <c r="J289" s="73" t="s">
        <v>1094</v>
      </c>
      <c r="K289" s="74"/>
      <c r="L289" s="74"/>
      <c r="M289" s="75"/>
      <c r="N289" s="5">
        <v>0.26619500815036901</v>
      </c>
    </row>
    <row r="290" spans="2:14">
      <c r="B290" s="71">
        <v>115</v>
      </c>
      <c r="C290" s="73" t="s">
        <v>354</v>
      </c>
      <c r="D290" s="74"/>
      <c r="E290" s="74"/>
      <c r="F290" s="75"/>
      <c r="G290" s="5">
        <v>0.185045062896706</v>
      </c>
      <c r="I290" s="71">
        <v>115</v>
      </c>
      <c r="J290" s="73" t="s">
        <v>912</v>
      </c>
      <c r="K290" s="74"/>
      <c r="L290" s="74"/>
      <c r="M290" s="75"/>
      <c r="N290" s="5">
        <v>0.266128139057072</v>
      </c>
    </row>
    <row r="291" spans="2:14">
      <c r="B291" s="71">
        <v>116</v>
      </c>
      <c r="C291" s="73" t="s">
        <v>528</v>
      </c>
      <c r="D291" s="74"/>
      <c r="E291" s="74"/>
      <c r="F291" s="75"/>
      <c r="G291" s="5">
        <v>0.18464582715299799</v>
      </c>
      <c r="I291" s="71">
        <v>116</v>
      </c>
      <c r="J291" s="73" t="s">
        <v>1967</v>
      </c>
      <c r="K291" s="74"/>
      <c r="L291" s="74"/>
      <c r="M291" s="75"/>
      <c r="N291" s="5">
        <v>0.266128139057072</v>
      </c>
    </row>
    <row r="292" spans="2:14">
      <c r="B292" s="71">
        <v>117</v>
      </c>
      <c r="C292" s="73" t="s">
        <v>1521</v>
      </c>
      <c r="D292" s="74"/>
      <c r="E292" s="74"/>
      <c r="F292" s="75"/>
      <c r="G292" s="5">
        <v>0.18459923095651401</v>
      </c>
      <c r="I292" s="71">
        <v>117</v>
      </c>
      <c r="J292" s="73" t="s">
        <v>1968</v>
      </c>
      <c r="K292" s="74"/>
      <c r="L292" s="74"/>
      <c r="M292" s="75"/>
      <c r="N292" s="5">
        <v>0.266128139057072</v>
      </c>
    </row>
    <row r="293" spans="2:14">
      <c r="B293" s="71">
        <v>118</v>
      </c>
      <c r="C293" s="73" t="s">
        <v>1371</v>
      </c>
      <c r="D293" s="74"/>
      <c r="E293" s="74"/>
      <c r="F293" s="75"/>
      <c r="G293" s="5">
        <v>0.18455402212111599</v>
      </c>
      <c r="I293" s="71">
        <v>118</v>
      </c>
      <c r="J293" s="73" t="s">
        <v>1791</v>
      </c>
      <c r="K293" s="74"/>
      <c r="L293" s="74"/>
      <c r="M293" s="75"/>
      <c r="N293" s="5">
        <v>0.262862246156783</v>
      </c>
    </row>
    <row r="294" spans="2:14">
      <c r="B294" s="71">
        <v>119</v>
      </c>
      <c r="C294" s="73" t="s">
        <v>464</v>
      </c>
      <c r="D294" s="74"/>
      <c r="E294" s="74"/>
      <c r="F294" s="75"/>
      <c r="G294" s="5">
        <v>0.18373585116938801</v>
      </c>
      <c r="I294" s="71">
        <v>119</v>
      </c>
      <c r="J294" s="73" t="s">
        <v>1793</v>
      </c>
      <c r="K294" s="74"/>
      <c r="L294" s="74"/>
      <c r="M294" s="75"/>
      <c r="N294" s="5">
        <v>0.262862246156783</v>
      </c>
    </row>
    <row r="295" spans="2:14">
      <c r="B295" s="71">
        <v>120</v>
      </c>
      <c r="C295" s="73" t="s">
        <v>950</v>
      </c>
      <c r="D295" s="74"/>
      <c r="E295" s="74"/>
      <c r="F295" s="75"/>
      <c r="G295" s="5">
        <v>0.183525828089387</v>
      </c>
      <c r="I295" s="71">
        <v>120</v>
      </c>
      <c r="J295" s="73" t="s">
        <v>506</v>
      </c>
      <c r="K295" s="74"/>
      <c r="L295" s="74"/>
      <c r="M295" s="75"/>
      <c r="N295" s="5">
        <v>0.26270823977245999</v>
      </c>
    </row>
    <row r="296" spans="2:14">
      <c r="B296" s="71">
        <v>121</v>
      </c>
      <c r="C296" s="73" t="s">
        <v>1595</v>
      </c>
      <c r="D296" s="74"/>
      <c r="E296" s="74"/>
      <c r="F296" s="75"/>
      <c r="G296" s="5">
        <v>0.182426230143972</v>
      </c>
      <c r="I296" s="71">
        <v>121</v>
      </c>
      <c r="J296" s="73" t="s">
        <v>533</v>
      </c>
      <c r="K296" s="74"/>
      <c r="L296" s="74"/>
      <c r="M296" s="75"/>
      <c r="N296" s="5">
        <v>0.26136287830112298</v>
      </c>
    </row>
    <row r="297" spans="2:14">
      <c r="B297" s="71">
        <v>122</v>
      </c>
      <c r="C297" s="73" t="s">
        <v>1589</v>
      </c>
      <c r="D297" s="74"/>
      <c r="E297" s="74"/>
      <c r="F297" s="75"/>
      <c r="G297" s="5">
        <v>0.18020424113307401</v>
      </c>
      <c r="I297" s="71">
        <v>122</v>
      </c>
      <c r="J297" s="73" t="s">
        <v>518</v>
      </c>
      <c r="K297" s="74"/>
      <c r="L297" s="74"/>
      <c r="M297" s="75"/>
      <c r="N297" s="5">
        <v>0.259886172524814</v>
      </c>
    </row>
    <row r="298" spans="2:14">
      <c r="B298" s="71">
        <v>123</v>
      </c>
      <c r="C298" s="73" t="s">
        <v>457</v>
      </c>
      <c r="D298" s="74"/>
      <c r="E298" s="74"/>
      <c r="F298" s="75"/>
      <c r="G298" s="5">
        <v>0.18014642910558501</v>
      </c>
      <c r="I298" s="71">
        <v>123</v>
      </c>
      <c r="J298" s="73" t="s">
        <v>923</v>
      </c>
      <c r="K298" s="74"/>
      <c r="L298" s="74"/>
      <c r="M298" s="75"/>
      <c r="N298" s="5">
        <v>0.25922354609195603</v>
      </c>
    </row>
    <row r="299" spans="2:14">
      <c r="B299" s="71">
        <v>124</v>
      </c>
      <c r="C299" s="73" t="s">
        <v>1754</v>
      </c>
      <c r="D299" s="74"/>
      <c r="E299" s="74"/>
      <c r="F299" s="75"/>
      <c r="G299" s="5">
        <v>0.17811239297074</v>
      </c>
      <c r="I299" s="71">
        <v>124</v>
      </c>
      <c r="J299" s="73" t="s">
        <v>1990</v>
      </c>
      <c r="K299" s="74"/>
      <c r="L299" s="74"/>
      <c r="M299" s="75"/>
      <c r="N299" s="5">
        <v>0.25922354609195603</v>
      </c>
    </row>
    <row r="300" spans="2:14">
      <c r="B300" s="71">
        <v>125</v>
      </c>
      <c r="C300" s="73" t="s">
        <v>1755</v>
      </c>
      <c r="D300" s="74"/>
      <c r="E300" s="74"/>
      <c r="F300" s="75"/>
      <c r="G300" s="5">
        <v>0.17723879136227699</v>
      </c>
      <c r="I300" s="71">
        <v>125</v>
      </c>
      <c r="J300" s="73" t="s">
        <v>1991</v>
      </c>
      <c r="K300" s="74"/>
      <c r="L300" s="74"/>
      <c r="M300" s="75"/>
      <c r="N300" s="5">
        <v>0.25922354609195603</v>
      </c>
    </row>
    <row r="301" spans="2:14">
      <c r="B301" s="71">
        <v>126</v>
      </c>
      <c r="C301" s="73" t="s">
        <v>1756</v>
      </c>
      <c r="D301" s="74"/>
      <c r="E301" s="74"/>
      <c r="F301" s="75"/>
      <c r="G301" s="5">
        <v>0.17723879136227699</v>
      </c>
      <c r="I301" s="71">
        <v>126</v>
      </c>
      <c r="J301" s="73" t="s">
        <v>1770</v>
      </c>
      <c r="K301" s="74"/>
      <c r="L301" s="74"/>
      <c r="M301" s="75"/>
      <c r="N301" s="5">
        <v>0.25721061083240998</v>
      </c>
    </row>
    <row r="302" spans="2:14">
      <c r="B302" s="71">
        <v>127</v>
      </c>
      <c r="C302" s="73" t="s">
        <v>1622</v>
      </c>
      <c r="D302" s="74"/>
      <c r="E302" s="74"/>
      <c r="F302" s="75"/>
      <c r="G302" s="5">
        <v>0.17723879136227699</v>
      </c>
      <c r="I302" s="71">
        <v>127</v>
      </c>
      <c r="J302" s="73" t="s">
        <v>1100</v>
      </c>
      <c r="K302" s="74"/>
      <c r="L302" s="74"/>
      <c r="M302" s="75"/>
      <c r="N302" s="5">
        <v>0.25655341053122799</v>
      </c>
    </row>
    <row r="303" spans="2:14">
      <c r="B303" s="71">
        <v>128</v>
      </c>
      <c r="C303" s="73" t="s">
        <v>1403</v>
      </c>
      <c r="D303" s="74"/>
      <c r="E303" s="74"/>
      <c r="F303" s="75"/>
      <c r="G303" s="5">
        <v>0.17697764322891299</v>
      </c>
      <c r="I303" s="71">
        <v>128</v>
      </c>
      <c r="J303" s="73" t="s">
        <v>487</v>
      </c>
      <c r="K303" s="74"/>
      <c r="L303" s="74"/>
      <c r="M303" s="75"/>
      <c r="N303" s="5">
        <v>0.25545142702475299</v>
      </c>
    </row>
    <row r="304" spans="2:14">
      <c r="B304" s="71">
        <v>129</v>
      </c>
      <c r="C304" s="73" t="s">
        <v>1407</v>
      </c>
      <c r="D304" s="74"/>
      <c r="E304" s="74"/>
      <c r="F304" s="75"/>
      <c r="G304" s="5">
        <v>0.17697764322891299</v>
      </c>
      <c r="I304" s="71">
        <v>129</v>
      </c>
      <c r="J304" s="73" t="s">
        <v>1522</v>
      </c>
      <c r="K304" s="74"/>
      <c r="L304" s="74"/>
      <c r="M304" s="75"/>
      <c r="N304" s="5">
        <v>0.25532104027243002</v>
      </c>
    </row>
    <row r="305" spans="2:14">
      <c r="B305" s="71">
        <v>130</v>
      </c>
      <c r="C305" s="73" t="s">
        <v>1415</v>
      </c>
      <c r="D305" s="74"/>
      <c r="E305" s="74"/>
      <c r="F305" s="75"/>
      <c r="G305" s="5">
        <v>0.17685642720511299</v>
      </c>
      <c r="I305" s="71">
        <v>130</v>
      </c>
      <c r="J305" s="73" t="s">
        <v>527</v>
      </c>
      <c r="K305" s="74"/>
      <c r="L305" s="74"/>
      <c r="M305" s="75"/>
      <c r="N305" s="5">
        <v>0.254835241895354</v>
      </c>
    </row>
    <row r="306" spans="2:14">
      <c r="B306" s="71">
        <v>131</v>
      </c>
      <c r="C306" s="73" t="s">
        <v>1419</v>
      </c>
      <c r="D306" s="74"/>
      <c r="E306" s="74"/>
      <c r="F306" s="75"/>
      <c r="G306" s="5">
        <v>0.17685642720511299</v>
      </c>
      <c r="I306" s="71">
        <v>131</v>
      </c>
      <c r="J306" s="73" t="s">
        <v>1063</v>
      </c>
      <c r="K306" s="74"/>
      <c r="L306" s="74"/>
      <c r="M306" s="75"/>
      <c r="N306" s="5">
        <v>0.25277825921397101</v>
      </c>
    </row>
    <row r="307" spans="2:14">
      <c r="B307" s="71">
        <v>132</v>
      </c>
      <c r="C307" s="73" t="s">
        <v>1757</v>
      </c>
      <c r="D307" s="74"/>
      <c r="E307" s="74"/>
      <c r="F307" s="75"/>
      <c r="G307" s="5">
        <v>0.17635512739926901</v>
      </c>
      <c r="I307" s="71">
        <v>132</v>
      </c>
      <c r="J307" s="73" t="s">
        <v>1932</v>
      </c>
      <c r="K307" s="74"/>
      <c r="L307" s="74"/>
      <c r="M307" s="75"/>
      <c r="N307" s="5">
        <v>0.25277825921397101</v>
      </c>
    </row>
    <row r="308" spans="2:14">
      <c r="B308" s="71">
        <v>133</v>
      </c>
      <c r="C308" s="73" t="s">
        <v>1758</v>
      </c>
      <c r="D308" s="74"/>
      <c r="E308" s="74"/>
      <c r="F308" s="75"/>
      <c r="G308" s="5">
        <v>0.17604046221066799</v>
      </c>
      <c r="I308" s="71">
        <v>133</v>
      </c>
      <c r="J308" s="73" t="s">
        <v>1933</v>
      </c>
      <c r="K308" s="74"/>
      <c r="L308" s="74"/>
      <c r="M308" s="75"/>
      <c r="N308" s="5">
        <v>0.25277825921397101</v>
      </c>
    </row>
    <row r="309" spans="2:14">
      <c r="B309" s="71">
        <v>134</v>
      </c>
      <c r="C309" s="73" t="s">
        <v>535</v>
      </c>
      <c r="D309" s="74"/>
      <c r="E309" s="74"/>
      <c r="F309" s="75"/>
      <c r="G309" s="5">
        <v>0.17543096418677201</v>
      </c>
      <c r="I309" s="71">
        <v>134</v>
      </c>
      <c r="J309" s="73" t="s">
        <v>922</v>
      </c>
      <c r="K309" s="74"/>
      <c r="L309" s="74"/>
      <c r="M309" s="75"/>
      <c r="N309" s="5">
        <v>0.25017738662816003</v>
      </c>
    </row>
    <row r="310" spans="2:14">
      <c r="B310" s="71">
        <v>135</v>
      </c>
      <c r="C310" s="73" t="s">
        <v>326</v>
      </c>
      <c r="D310" s="74"/>
      <c r="E310" s="74"/>
      <c r="F310" s="75"/>
      <c r="G310" s="5">
        <v>0.17515225344410101</v>
      </c>
      <c r="I310" s="71">
        <v>135</v>
      </c>
      <c r="J310" s="73" t="s">
        <v>1995</v>
      </c>
      <c r="K310" s="74"/>
      <c r="L310" s="74"/>
      <c r="M310" s="75"/>
      <c r="N310" s="5">
        <v>0.25017738662816003</v>
      </c>
    </row>
    <row r="311" spans="2:14">
      <c r="B311" s="71">
        <v>136</v>
      </c>
      <c r="C311" s="73" t="s">
        <v>965</v>
      </c>
      <c r="D311" s="74"/>
      <c r="E311" s="74"/>
      <c r="F311" s="75"/>
      <c r="G311" s="5">
        <v>0.17494573331795399</v>
      </c>
      <c r="I311" s="71">
        <v>136</v>
      </c>
      <c r="J311" s="73" t="s">
        <v>1996</v>
      </c>
      <c r="K311" s="74"/>
      <c r="L311" s="74"/>
      <c r="M311" s="75"/>
      <c r="N311" s="5">
        <v>0.25017738662816003</v>
      </c>
    </row>
    <row r="312" spans="2:14">
      <c r="B312" s="71">
        <v>137</v>
      </c>
      <c r="C312" s="73" t="s">
        <v>1759</v>
      </c>
      <c r="D312" s="74"/>
      <c r="E312" s="74"/>
      <c r="F312" s="75"/>
      <c r="G312" s="5">
        <v>0.17494573331795399</v>
      </c>
      <c r="I312" s="71">
        <v>137</v>
      </c>
      <c r="J312" s="73" t="s">
        <v>1224</v>
      </c>
      <c r="K312" s="74"/>
      <c r="L312" s="74"/>
      <c r="M312" s="75"/>
      <c r="N312" s="5">
        <v>0.248856602341472</v>
      </c>
    </row>
    <row r="313" spans="2:14">
      <c r="B313" s="71">
        <v>138</v>
      </c>
      <c r="C313" s="73" t="s">
        <v>392</v>
      </c>
      <c r="D313" s="74"/>
      <c r="E313" s="74"/>
      <c r="F313" s="75"/>
      <c r="G313" s="5">
        <v>0.17486739259883699</v>
      </c>
      <c r="I313" s="71">
        <v>138</v>
      </c>
      <c r="J313" s="73" t="s">
        <v>1577</v>
      </c>
      <c r="K313" s="74"/>
      <c r="L313" s="74"/>
      <c r="M313" s="75"/>
      <c r="N313" s="5">
        <v>0.24830712671326099</v>
      </c>
    </row>
    <row r="314" spans="2:14">
      <c r="B314" s="71">
        <v>139</v>
      </c>
      <c r="C314" s="73" t="s">
        <v>1760</v>
      </c>
      <c r="D314" s="74"/>
      <c r="E314" s="74"/>
      <c r="F314" s="75"/>
      <c r="G314" s="5">
        <v>0.17486739259883699</v>
      </c>
      <c r="I314" s="71">
        <v>139</v>
      </c>
      <c r="J314" s="73" t="s">
        <v>1771</v>
      </c>
      <c r="K314" s="74"/>
      <c r="L314" s="74"/>
      <c r="M314" s="75"/>
      <c r="N314" s="5">
        <v>0.247526880896729</v>
      </c>
    </row>
    <row r="315" spans="2:14">
      <c r="B315" s="71">
        <v>140</v>
      </c>
      <c r="C315" s="73" t="s">
        <v>1761</v>
      </c>
      <c r="D315" s="74"/>
      <c r="E315" s="74"/>
      <c r="F315" s="75"/>
      <c r="G315" s="5">
        <v>0.17453911957735899</v>
      </c>
      <c r="I315" s="71">
        <v>140</v>
      </c>
      <c r="J315" s="73" t="s">
        <v>1621</v>
      </c>
      <c r="K315" s="74"/>
      <c r="L315" s="74"/>
      <c r="M315" s="75"/>
      <c r="N315" s="5">
        <v>0.24546159942572399</v>
      </c>
    </row>
    <row r="316" spans="2:14">
      <c r="B316" s="71">
        <v>141</v>
      </c>
      <c r="C316" s="73" t="s">
        <v>1762</v>
      </c>
      <c r="D316" s="74"/>
      <c r="E316" s="74"/>
      <c r="F316" s="75"/>
      <c r="G316" s="5">
        <v>0.17395630566324599</v>
      </c>
      <c r="I316" s="71">
        <v>141</v>
      </c>
      <c r="J316" s="73" t="s">
        <v>1788</v>
      </c>
      <c r="K316" s="74"/>
      <c r="L316" s="74"/>
      <c r="M316" s="75"/>
      <c r="N316" s="5">
        <v>0.245366482529292</v>
      </c>
    </row>
    <row r="317" spans="2:14">
      <c r="B317" s="71">
        <v>142</v>
      </c>
      <c r="C317" s="73" t="s">
        <v>1763</v>
      </c>
      <c r="D317" s="74"/>
      <c r="E317" s="74"/>
      <c r="F317" s="75"/>
      <c r="G317" s="5">
        <v>0.173885236629822</v>
      </c>
      <c r="I317" s="71">
        <v>142</v>
      </c>
      <c r="J317" s="73" t="s">
        <v>1789</v>
      </c>
      <c r="K317" s="74"/>
      <c r="L317" s="74"/>
      <c r="M317" s="75"/>
      <c r="N317" s="5">
        <v>0.245366482529292</v>
      </c>
    </row>
    <row r="318" spans="2:14">
      <c r="B318" s="71">
        <v>143</v>
      </c>
      <c r="C318" s="73" t="s">
        <v>1764</v>
      </c>
      <c r="D318" s="74"/>
      <c r="E318" s="74"/>
      <c r="F318" s="75"/>
      <c r="G318" s="5">
        <v>0.17382671231733099</v>
      </c>
      <c r="I318" s="71">
        <v>143</v>
      </c>
      <c r="J318" s="73" t="s">
        <v>1243</v>
      </c>
      <c r="K318" s="74"/>
      <c r="L318" s="74"/>
      <c r="M318" s="75"/>
      <c r="N318" s="5">
        <v>0.24527790890929299</v>
      </c>
    </row>
    <row r="319" spans="2:14">
      <c r="B319" s="71">
        <v>144</v>
      </c>
      <c r="C319" s="73" t="s">
        <v>1115</v>
      </c>
      <c r="D319" s="74"/>
      <c r="E319" s="74"/>
      <c r="F319" s="75"/>
      <c r="G319" s="5">
        <v>0.17320766754818301</v>
      </c>
      <c r="I319" s="71">
        <v>144</v>
      </c>
      <c r="J319" s="73" t="s">
        <v>1749</v>
      </c>
      <c r="K319" s="74"/>
      <c r="L319" s="74"/>
      <c r="M319" s="75"/>
      <c r="N319" s="5">
        <v>0.24527790890929299</v>
      </c>
    </row>
    <row r="320" spans="2:14">
      <c r="B320" s="71">
        <v>145</v>
      </c>
      <c r="C320" s="73" t="s">
        <v>951</v>
      </c>
      <c r="D320" s="74"/>
      <c r="E320" s="74"/>
      <c r="F320" s="75"/>
      <c r="G320" s="5">
        <v>0.17277513513840501</v>
      </c>
      <c r="I320" s="71">
        <v>145</v>
      </c>
      <c r="J320" s="73" t="s">
        <v>1070</v>
      </c>
      <c r="K320" s="74"/>
      <c r="L320" s="74"/>
      <c r="M320" s="75"/>
      <c r="N320" s="5">
        <v>0.24360075544520299</v>
      </c>
    </row>
    <row r="321" spans="2:14">
      <c r="B321" s="71">
        <v>146</v>
      </c>
      <c r="C321" s="73" t="s">
        <v>1765</v>
      </c>
      <c r="D321" s="74"/>
      <c r="E321" s="74"/>
      <c r="F321" s="75"/>
      <c r="G321" s="5">
        <v>0.17245395838915001</v>
      </c>
      <c r="I321" s="71">
        <v>146</v>
      </c>
      <c r="J321" s="73" t="s">
        <v>897</v>
      </c>
      <c r="K321" s="74"/>
      <c r="L321" s="74"/>
      <c r="M321" s="75"/>
      <c r="N321" s="5">
        <v>0.242877803195481</v>
      </c>
    </row>
    <row r="322" spans="2:14">
      <c r="B322" s="71">
        <v>147</v>
      </c>
      <c r="C322" s="73" t="s">
        <v>1766</v>
      </c>
      <c r="D322" s="74"/>
      <c r="E322" s="74"/>
      <c r="F322" s="75"/>
      <c r="G322" s="5">
        <v>0.17235691221538599</v>
      </c>
      <c r="I322" s="71">
        <v>147</v>
      </c>
      <c r="J322" s="73" t="s">
        <v>1605</v>
      </c>
      <c r="K322" s="74"/>
      <c r="L322" s="74"/>
      <c r="M322" s="75"/>
      <c r="N322" s="5">
        <v>0.242544894057971</v>
      </c>
    </row>
    <row r="323" spans="2:14">
      <c r="B323" s="71">
        <v>148</v>
      </c>
      <c r="C323" s="73" t="s">
        <v>1767</v>
      </c>
      <c r="D323" s="74"/>
      <c r="E323" s="74"/>
      <c r="F323" s="75"/>
      <c r="G323" s="5">
        <v>0.17081002055085701</v>
      </c>
      <c r="I323" s="71">
        <v>148</v>
      </c>
      <c r="J323" s="73" t="s">
        <v>1616</v>
      </c>
      <c r="K323" s="74"/>
      <c r="L323" s="74"/>
      <c r="M323" s="75"/>
      <c r="N323" s="5">
        <v>0.242544894057971</v>
      </c>
    </row>
    <row r="324" spans="2:14">
      <c r="B324" s="71">
        <v>149</v>
      </c>
      <c r="C324" s="73" t="s">
        <v>1768</v>
      </c>
      <c r="D324" s="74"/>
      <c r="E324" s="74"/>
      <c r="F324" s="75"/>
      <c r="G324" s="5">
        <v>0.169584900978272</v>
      </c>
      <c r="I324" s="71">
        <v>149</v>
      </c>
      <c r="J324" s="73" t="s">
        <v>1275</v>
      </c>
      <c r="K324" s="74"/>
      <c r="L324" s="74"/>
      <c r="M324" s="75"/>
      <c r="N324" s="5">
        <v>0.24204553035170601</v>
      </c>
    </row>
    <row r="325" spans="2:14">
      <c r="B325" s="71">
        <v>150</v>
      </c>
      <c r="C325" s="73" t="s">
        <v>1769</v>
      </c>
      <c r="D325" s="74"/>
      <c r="E325" s="74"/>
      <c r="F325" s="75"/>
      <c r="G325" s="5">
        <v>0.16945954413345199</v>
      </c>
      <c r="I325" s="71">
        <v>150</v>
      </c>
      <c r="J325" s="73" t="s">
        <v>1281</v>
      </c>
      <c r="K325" s="74"/>
      <c r="L325" s="74"/>
      <c r="M325" s="75"/>
      <c r="N325" s="5">
        <v>0.24126161391668699</v>
      </c>
    </row>
    <row r="326" spans="2:14">
      <c r="B326" s="71">
        <v>151</v>
      </c>
      <c r="C326" s="73" t="s">
        <v>352</v>
      </c>
      <c r="D326" s="74"/>
      <c r="E326" s="74"/>
      <c r="F326" s="75"/>
      <c r="G326" s="5">
        <v>0.16903289604828201</v>
      </c>
      <c r="I326" s="71">
        <v>151</v>
      </c>
      <c r="J326" s="73" t="s">
        <v>1101</v>
      </c>
      <c r="K326" s="74"/>
      <c r="L326" s="74"/>
      <c r="M326" s="75"/>
      <c r="N326" s="5">
        <v>0.24099844653041999</v>
      </c>
    </row>
    <row r="327" spans="2:14">
      <c r="B327" s="71">
        <v>152</v>
      </c>
      <c r="C327" s="73" t="s">
        <v>324</v>
      </c>
      <c r="D327" s="74"/>
      <c r="E327" s="74"/>
      <c r="F327" s="75"/>
      <c r="G327" s="5">
        <v>0.168929279842707</v>
      </c>
      <c r="I327" s="71">
        <v>152</v>
      </c>
      <c r="J327" s="73" t="s">
        <v>1603</v>
      </c>
      <c r="K327" s="74"/>
      <c r="L327" s="74"/>
      <c r="M327" s="75"/>
      <c r="N327" s="5">
        <v>0.24006962046124</v>
      </c>
    </row>
    <row r="328" spans="2:14">
      <c r="B328" s="71">
        <v>153</v>
      </c>
      <c r="C328" s="73" t="s">
        <v>1070</v>
      </c>
      <c r="D328" s="74"/>
      <c r="E328" s="74"/>
      <c r="F328" s="75"/>
      <c r="G328" s="5">
        <v>0.16804996400754799</v>
      </c>
      <c r="I328" s="71">
        <v>153</v>
      </c>
      <c r="J328" s="73" t="s">
        <v>1624</v>
      </c>
      <c r="K328" s="74"/>
      <c r="L328" s="74"/>
      <c r="M328" s="75"/>
      <c r="N328" s="5">
        <v>0.239639040953569</v>
      </c>
    </row>
    <row r="329" spans="2:14">
      <c r="B329" s="71">
        <v>154</v>
      </c>
      <c r="C329" s="73" t="s">
        <v>1770</v>
      </c>
      <c r="D329" s="74"/>
      <c r="E329" s="74"/>
      <c r="F329" s="75"/>
      <c r="G329" s="5">
        <v>0.16804996400754799</v>
      </c>
      <c r="I329" s="71">
        <v>154</v>
      </c>
      <c r="J329" s="73" t="s">
        <v>898</v>
      </c>
      <c r="K329" s="74"/>
      <c r="L329" s="74"/>
      <c r="M329" s="75"/>
      <c r="N329" s="5">
        <v>0.23897529737595499</v>
      </c>
    </row>
    <row r="330" spans="2:14">
      <c r="B330" s="71">
        <v>155</v>
      </c>
      <c r="C330" s="73" t="s">
        <v>1771</v>
      </c>
      <c r="D330" s="74"/>
      <c r="E330" s="74"/>
      <c r="F330" s="75"/>
      <c r="G330" s="5">
        <v>0.16804996400754799</v>
      </c>
      <c r="I330" s="71">
        <v>155</v>
      </c>
      <c r="J330" s="73" t="s">
        <v>1514</v>
      </c>
      <c r="K330" s="74"/>
      <c r="L330" s="74"/>
      <c r="M330" s="75"/>
      <c r="N330" s="5">
        <v>0.238792564412173</v>
      </c>
    </row>
    <row r="331" spans="2:14">
      <c r="B331" s="71">
        <v>156</v>
      </c>
      <c r="C331" s="73" t="s">
        <v>1772</v>
      </c>
      <c r="D331" s="74"/>
      <c r="E331" s="74"/>
      <c r="F331" s="75"/>
      <c r="G331" s="5">
        <v>0.16767280378334701</v>
      </c>
      <c r="I331" s="71">
        <v>156</v>
      </c>
      <c r="J331" s="73" t="s">
        <v>1102</v>
      </c>
      <c r="K331" s="74"/>
      <c r="L331" s="74"/>
      <c r="M331" s="75"/>
      <c r="N331" s="5">
        <v>0.23648917151587301</v>
      </c>
    </row>
    <row r="332" spans="2:14">
      <c r="B332" s="71">
        <v>157</v>
      </c>
      <c r="C332" s="73" t="s">
        <v>1773</v>
      </c>
      <c r="D332" s="74"/>
      <c r="E332" s="74"/>
      <c r="F332" s="75"/>
      <c r="G332" s="5">
        <v>0.16720113290736899</v>
      </c>
      <c r="I332" s="71">
        <v>157</v>
      </c>
      <c r="J332" s="73" t="s">
        <v>1364</v>
      </c>
      <c r="K332" s="74"/>
      <c r="L332" s="74"/>
      <c r="M332" s="75"/>
      <c r="N332" s="5">
        <v>0.23643826163338699</v>
      </c>
    </row>
    <row r="333" spans="2:14">
      <c r="B333" s="71">
        <v>158</v>
      </c>
      <c r="C333" s="73" t="s">
        <v>492</v>
      </c>
      <c r="D333" s="74"/>
      <c r="E333" s="74"/>
      <c r="F333" s="75"/>
      <c r="G333" s="5">
        <v>0.167001315702026</v>
      </c>
      <c r="I333" s="71">
        <v>158</v>
      </c>
      <c r="J333" s="73" t="s">
        <v>1489</v>
      </c>
      <c r="K333" s="74"/>
      <c r="L333" s="74"/>
      <c r="M333" s="75"/>
      <c r="N333" s="5">
        <v>0.235965868993392</v>
      </c>
    </row>
    <row r="334" spans="2:14">
      <c r="B334" s="71">
        <v>159</v>
      </c>
      <c r="C334" s="73" t="s">
        <v>396</v>
      </c>
      <c r="D334" s="74"/>
      <c r="E334" s="74"/>
      <c r="F334" s="75"/>
      <c r="G334" s="5">
        <v>0.166690467085302</v>
      </c>
      <c r="I334" s="71">
        <v>159</v>
      </c>
      <c r="J334" s="73" t="s">
        <v>1490</v>
      </c>
      <c r="K334" s="74"/>
      <c r="L334" s="74"/>
      <c r="M334" s="75"/>
      <c r="N334" s="5">
        <v>0.23577451805577199</v>
      </c>
    </row>
    <row r="335" spans="2:14">
      <c r="B335" s="71">
        <v>160</v>
      </c>
      <c r="C335" s="73" t="s">
        <v>1774</v>
      </c>
      <c r="D335" s="74"/>
      <c r="E335" s="74"/>
      <c r="F335" s="75"/>
      <c r="G335" s="5">
        <v>0.166690467085302</v>
      </c>
      <c r="I335" s="71">
        <v>160</v>
      </c>
      <c r="J335" s="73" t="s">
        <v>486</v>
      </c>
      <c r="K335" s="74"/>
      <c r="L335" s="74"/>
      <c r="M335" s="75"/>
      <c r="N335" s="5">
        <v>0.233208596141637</v>
      </c>
    </row>
    <row r="336" spans="2:14">
      <c r="B336" s="71">
        <v>161</v>
      </c>
      <c r="C336" s="73" t="s">
        <v>443</v>
      </c>
      <c r="D336" s="74"/>
      <c r="E336" s="74"/>
      <c r="F336" s="75"/>
      <c r="G336" s="5">
        <v>0.16622165598045099</v>
      </c>
      <c r="I336" s="71">
        <v>161</v>
      </c>
      <c r="J336" s="73" t="s">
        <v>908</v>
      </c>
      <c r="K336" s="74"/>
      <c r="L336" s="74"/>
      <c r="M336" s="75"/>
      <c r="N336" s="5">
        <v>0.23202665698900099</v>
      </c>
    </row>
    <row r="337" spans="2:14">
      <c r="B337" s="71">
        <v>162</v>
      </c>
      <c r="C337" s="73" t="s">
        <v>1775</v>
      </c>
      <c r="D337" s="74"/>
      <c r="E337" s="74"/>
      <c r="F337" s="75"/>
      <c r="G337" s="5">
        <v>0.16609090384251901</v>
      </c>
      <c r="I337" s="71">
        <v>162</v>
      </c>
      <c r="J337" s="73" t="s">
        <v>2071</v>
      </c>
      <c r="K337" s="74"/>
      <c r="L337" s="74"/>
      <c r="M337" s="75"/>
      <c r="N337" s="5">
        <v>0.23202665698900099</v>
      </c>
    </row>
    <row r="338" spans="2:14">
      <c r="B338" s="71">
        <v>163</v>
      </c>
      <c r="C338" s="73" t="s">
        <v>1071</v>
      </c>
      <c r="D338" s="74"/>
      <c r="E338" s="74"/>
      <c r="F338" s="75"/>
      <c r="G338" s="5">
        <v>0.16551707853988801</v>
      </c>
      <c r="I338" s="71">
        <v>163</v>
      </c>
      <c r="J338" s="73" t="s">
        <v>2072</v>
      </c>
      <c r="K338" s="74"/>
      <c r="L338" s="74"/>
      <c r="M338" s="75"/>
      <c r="N338" s="5">
        <v>0.23202665698900099</v>
      </c>
    </row>
    <row r="339" spans="2:14">
      <c r="B339" s="71">
        <v>164</v>
      </c>
      <c r="C339" s="73" t="s">
        <v>1776</v>
      </c>
      <c r="D339" s="74"/>
      <c r="E339" s="74"/>
      <c r="F339" s="75"/>
      <c r="G339" s="5">
        <v>0.16551707853988801</v>
      </c>
      <c r="I339" s="71">
        <v>164</v>
      </c>
      <c r="J339" s="73" t="s">
        <v>1372</v>
      </c>
      <c r="K339" s="74"/>
      <c r="L339" s="74"/>
      <c r="M339" s="75"/>
      <c r="N339" s="5">
        <v>0.23137568078003501</v>
      </c>
    </row>
    <row r="340" spans="2:14">
      <c r="B340" s="71">
        <v>165</v>
      </c>
      <c r="C340" s="73" t="s">
        <v>1777</v>
      </c>
      <c r="D340" s="74"/>
      <c r="E340" s="74"/>
      <c r="F340" s="75"/>
      <c r="G340" s="5">
        <v>0.16503260248054999</v>
      </c>
      <c r="I340" s="71">
        <v>165</v>
      </c>
      <c r="J340" s="73" t="s">
        <v>1572</v>
      </c>
      <c r="K340" s="74"/>
      <c r="L340" s="74"/>
      <c r="M340" s="75"/>
      <c r="N340" s="5">
        <v>0.230680657149232</v>
      </c>
    </row>
    <row r="341" spans="2:14">
      <c r="B341" s="71">
        <v>166</v>
      </c>
      <c r="C341" s="73" t="s">
        <v>1117</v>
      </c>
      <c r="D341" s="74"/>
      <c r="E341" s="74"/>
      <c r="F341" s="75"/>
      <c r="G341" s="5">
        <v>0.164946421310849</v>
      </c>
      <c r="I341" s="71">
        <v>166</v>
      </c>
      <c r="J341" s="73" t="s">
        <v>2091</v>
      </c>
      <c r="K341" s="74"/>
      <c r="L341" s="74"/>
      <c r="M341" s="75"/>
      <c r="N341" s="5">
        <v>0.229952278767834</v>
      </c>
    </row>
    <row r="342" spans="2:14">
      <c r="B342" s="71">
        <v>167</v>
      </c>
      <c r="C342" s="73" t="s">
        <v>1027</v>
      </c>
      <c r="D342" s="74"/>
      <c r="E342" s="74"/>
      <c r="F342" s="75"/>
      <c r="G342" s="5">
        <v>0.16473256039673201</v>
      </c>
      <c r="I342" s="71">
        <v>167</v>
      </c>
      <c r="J342" s="73" t="s">
        <v>1260</v>
      </c>
      <c r="K342" s="74"/>
      <c r="L342" s="74"/>
      <c r="M342" s="75"/>
      <c r="N342" s="5">
        <v>0.229556969116054</v>
      </c>
    </row>
    <row r="343" spans="2:14">
      <c r="B343" s="71">
        <v>168</v>
      </c>
      <c r="C343" s="73" t="s">
        <v>1778</v>
      </c>
      <c r="D343" s="74"/>
      <c r="E343" s="74"/>
      <c r="F343" s="75"/>
      <c r="G343" s="5">
        <v>0.16473256039673201</v>
      </c>
      <c r="I343" s="71">
        <v>168</v>
      </c>
      <c r="J343" s="73" t="s">
        <v>1882</v>
      </c>
      <c r="K343" s="74"/>
      <c r="L343" s="74"/>
      <c r="M343" s="75"/>
      <c r="N343" s="5">
        <v>0.229556969116054</v>
      </c>
    </row>
    <row r="344" spans="2:14">
      <c r="B344" s="71">
        <v>169</v>
      </c>
      <c r="C344" s="73" t="s">
        <v>467</v>
      </c>
      <c r="D344" s="74"/>
      <c r="E344" s="74"/>
      <c r="F344" s="75"/>
      <c r="G344" s="5">
        <v>0.16460214313906099</v>
      </c>
      <c r="I344" s="71">
        <v>169</v>
      </c>
      <c r="J344" s="73" t="s">
        <v>1883</v>
      </c>
      <c r="K344" s="74"/>
      <c r="L344" s="74"/>
      <c r="M344" s="75"/>
      <c r="N344" s="5">
        <v>0.229556969116054</v>
      </c>
    </row>
    <row r="345" spans="2:14">
      <c r="B345" s="71">
        <v>170</v>
      </c>
      <c r="C345" s="73" t="s">
        <v>1276</v>
      </c>
      <c r="D345" s="74"/>
      <c r="E345" s="74"/>
      <c r="F345" s="75"/>
      <c r="G345" s="5">
        <v>0.16455465924410401</v>
      </c>
      <c r="I345" s="71">
        <v>170</v>
      </c>
      <c r="J345" s="73" t="s">
        <v>907</v>
      </c>
      <c r="K345" s="74"/>
      <c r="L345" s="74"/>
      <c r="M345" s="75"/>
      <c r="N345" s="5">
        <v>0.22930960134848899</v>
      </c>
    </row>
    <row r="346" spans="2:14">
      <c r="B346" s="71">
        <v>171</v>
      </c>
      <c r="C346" s="73" t="s">
        <v>1779</v>
      </c>
      <c r="D346" s="74"/>
      <c r="E346" s="74"/>
      <c r="F346" s="75"/>
      <c r="G346" s="5">
        <v>0.16455321872742101</v>
      </c>
      <c r="I346" s="71">
        <v>171</v>
      </c>
      <c r="J346" s="73" t="s">
        <v>1483</v>
      </c>
      <c r="K346" s="74"/>
      <c r="L346" s="74"/>
      <c r="M346" s="75"/>
      <c r="N346" s="5">
        <v>0.22930960134848899</v>
      </c>
    </row>
    <row r="347" spans="2:14">
      <c r="B347" s="71">
        <v>172</v>
      </c>
      <c r="C347" s="73" t="s">
        <v>1515</v>
      </c>
      <c r="D347" s="74"/>
      <c r="E347" s="74"/>
      <c r="F347" s="75"/>
      <c r="G347" s="5">
        <v>0.164451043038529</v>
      </c>
      <c r="I347" s="71">
        <v>172</v>
      </c>
      <c r="J347" s="73" t="s">
        <v>2092</v>
      </c>
      <c r="K347" s="74"/>
      <c r="L347" s="74"/>
      <c r="M347" s="75"/>
      <c r="N347" s="5">
        <v>0.22930960134848899</v>
      </c>
    </row>
    <row r="348" spans="2:14">
      <c r="B348" s="71">
        <v>173</v>
      </c>
      <c r="C348" s="73" t="s">
        <v>1583</v>
      </c>
      <c r="D348" s="74"/>
      <c r="E348" s="74"/>
      <c r="F348" s="75"/>
      <c r="G348" s="5">
        <v>0.16428066340290201</v>
      </c>
      <c r="I348" s="71">
        <v>173</v>
      </c>
      <c r="J348" s="73" t="s">
        <v>1484</v>
      </c>
      <c r="K348" s="74"/>
      <c r="L348" s="74"/>
      <c r="M348" s="75"/>
      <c r="N348" s="5">
        <v>0.22911825041087</v>
      </c>
    </row>
    <row r="349" spans="2:14">
      <c r="B349" s="71">
        <v>174</v>
      </c>
      <c r="C349" s="73" t="s">
        <v>1365</v>
      </c>
      <c r="D349" s="74"/>
      <c r="E349" s="74"/>
      <c r="F349" s="75"/>
      <c r="G349" s="5">
        <v>0.16419758652007599</v>
      </c>
      <c r="I349" s="71">
        <v>174</v>
      </c>
      <c r="J349" s="73" t="s">
        <v>1071</v>
      </c>
      <c r="K349" s="74"/>
      <c r="L349" s="74"/>
      <c r="M349" s="75"/>
      <c r="N349" s="5">
        <v>0.22850110772882201</v>
      </c>
    </row>
    <row r="350" spans="2:14">
      <c r="B350" s="71">
        <v>175</v>
      </c>
      <c r="C350" s="73" t="s">
        <v>1559</v>
      </c>
      <c r="D350" s="74"/>
      <c r="E350" s="74"/>
      <c r="F350" s="75"/>
      <c r="G350" s="5">
        <v>0.163960719863502</v>
      </c>
      <c r="I350" s="71">
        <v>175</v>
      </c>
      <c r="J350" s="73" t="s">
        <v>1888</v>
      </c>
      <c r="K350" s="74"/>
      <c r="L350" s="74"/>
      <c r="M350" s="75"/>
      <c r="N350" s="5">
        <v>0.227849333559316</v>
      </c>
    </row>
    <row r="351" spans="2:14">
      <c r="B351" s="71">
        <v>176</v>
      </c>
      <c r="C351" s="73" t="s">
        <v>1780</v>
      </c>
      <c r="D351" s="74"/>
      <c r="E351" s="74"/>
      <c r="F351" s="75"/>
      <c r="G351" s="5">
        <v>0.16373802448913399</v>
      </c>
      <c r="I351" s="71">
        <v>176</v>
      </c>
      <c r="J351" s="73" t="s">
        <v>1254</v>
      </c>
      <c r="K351" s="74"/>
      <c r="L351" s="74"/>
      <c r="M351" s="75"/>
      <c r="N351" s="5">
        <v>0.22692162463489299</v>
      </c>
    </row>
    <row r="352" spans="2:14">
      <c r="B352" s="71">
        <v>177</v>
      </c>
      <c r="C352" s="73" t="s">
        <v>460</v>
      </c>
      <c r="D352" s="74"/>
      <c r="E352" s="74"/>
      <c r="F352" s="75"/>
      <c r="G352" s="5">
        <v>0.163721434627256</v>
      </c>
      <c r="I352" s="71">
        <v>177</v>
      </c>
      <c r="J352" s="73" t="s">
        <v>1776</v>
      </c>
      <c r="K352" s="74"/>
      <c r="L352" s="74"/>
      <c r="M352" s="75"/>
      <c r="N352" s="5">
        <v>0.22595545401241701</v>
      </c>
    </row>
    <row r="353" spans="2:14">
      <c r="B353" s="71">
        <v>178</v>
      </c>
      <c r="C353" s="73" t="s">
        <v>1286</v>
      </c>
      <c r="D353" s="74"/>
      <c r="E353" s="74"/>
      <c r="F353" s="75"/>
      <c r="G353" s="5">
        <v>0.16326181944071699</v>
      </c>
      <c r="I353" s="71">
        <v>178</v>
      </c>
      <c r="J353" s="73" t="s">
        <v>1261</v>
      </c>
      <c r="K353" s="74"/>
      <c r="L353" s="74"/>
      <c r="M353" s="75"/>
      <c r="N353" s="5">
        <v>0.22551354346506999</v>
      </c>
    </row>
    <row r="354" spans="2:14">
      <c r="B354" s="71">
        <v>179</v>
      </c>
      <c r="C354" s="73" t="s">
        <v>1090</v>
      </c>
      <c r="D354" s="74"/>
      <c r="E354" s="74"/>
      <c r="F354" s="75"/>
      <c r="G354" s="5">
        <v>0.16301648509751199</v>
      </c>
      <c r="I354" s="71">
        <v>179</v>
      </c>
      <c r="J354" s="73" t="s">
        <v>1288</v>
      </c>
      <c r="K354" s="74"/>
      <c r="L354" s="74"/>
      <c r="M354" s="75"/>
      <c r="N354" s="5">
        <v>0.225084719470588</v>
      </c>
    </row>
    <row r="355" spans="2:14">
      <c r="B355" s="71">
        <v>180</v>
      </c>
      <c r="C355" s="73" t="s">
        <v>961</v>
      </c>
      <c r="D355" s="74"/>
      <c r="E355" s="74"/>
      <c r="F355" s="75"/>
      <c r="G355" s="5">
        <v>0.16289436011300101</v>
      </c>
      <c r="I355" s="71">
        <v>180</v>
      </c>
      <c r="J355" s="73" t="s">
        <v>1607</v>
      </c>
      <c r="K355" s="74"/>
      <c r="L355" s="74"/>
      <c r="M355" s="75"/>
      <c r="N355" s="5">
        <v>0.22497763316604899</v>
      </c>
    </row>
    <row r="356" spans="2:14">
      <c r="B356" s="71">
        <v>181</v>
      </c>
      <c r="C356" s="73" t="s">
        <v>1781</v>
      </c>
      <c r="D356" s="74"/>
      <c r="E356" s="74"/>
      <c r="F356" s="75"/>
      <c r="G356" s="5">
        <v>0.16281128323017499</v>
      </c>
      <c r="I356" s="71">
        <v>181</v>
      </c>
      <c r="J356" s="73" t="s">
        <v>966</v>
      </c>
      <c r="K356" s="74"/>
      <c r="L356" s="74"/>
      <c r="M356" s="75"/>
      <c r="N356" s="5">
        <v>0.222947142774611</v>
      </c>
    </row>
    <row r="357" spans="2:14">
      <c r="B357" s="71">
        <v>182</v>
      </c>
      <c r="C357" s="73" t="s">
        <v>1072</v>
      </c>
      <c r="D357" s="74"/>
      <c r="E357" s="74"/>
      <c r="F357" s="75"/>
      <c r="G357" s="5">
        <v>0.162766983355489</v>
      </c>
      <c r="I357" s="71">
        <v>182</v>
      </c>
      <c r="J357" s="73" t="s">
        <v>1796</v>
      </c>
      <c r="K357" s="74"/>
      <c r="L357" s="74"/>
      <c r="M357" s="75"/>
      <c r="N357" s="5">
        <v>0.222543853517426</v>
      </c>
    </row>
    <row r="358" spans="2:14">
      <c r="B358" s="71">
        <v>183</v>
      </c>
      <c r="C358" s="73" t="s">
        <v>1782</v>
      </c>
      <c r="D358" s="74"/>
      <c r="E358" s="74"/>
      <c r="F358" s="75"/>
      <c r="G358" s="5">
        <v>0.162759982763341</v>
      </c>
      <c r="I358" s="71">
        <v>183</v>
      </c>
      <c r="J358" s="73" t="s">
        <v>1255</v>
      </c>
      <c r="K358" s="74"/>
      <c r="L358" s="74"/>
      <c r="M358" s="75"/>
      <c r="N358" s="5">
        <v>0.22167200183084099</v>
      </c>
    </row>
    <row r="359" spans="2:14">
      <c r="B359" s="71">
        <v>184</v>
      </c>
      <c r="C359" s="73" t="s">
        <v>1547</v>
      </c>
      <c r="D359" s="74"/>
      <c r="E359" s="74"/>
      <c r="F359" s="75"/>
      <c r="G359" s="5">
        <v>0.16270328700339301</v>
      </c>
      <c r="I359" s="71">
        <v>184</v>
      </c>
      <c r="J359" s="73" t="s">
        <v>774</v>
      </c>
      <c r="K359" s="74"/>
      <c r="L359" s="74"/>
      <c r="M359" s="75"/>
      <c r="N359" s="5">
        <v>0.221318984087709</v>
      </c>
    </row>
    <row r="360" spans="2:14">
      <c r="B360" s="71">
        <v>185</v>
      </c>
      <c r="C360" s="73" t="s">
        <v>1375</v>
      </c>
      <c r="D360" s="74"/>
      <c r="E360" s="74"/>
      <c r="F360" s="75"/>
      <c r="G360" s="5">
        <v>0.162492312438203</v>
      </c>
      <c r="I360" s="71">
        <v>185</v>
      </c>
      <c r="J360" s="73" t="s">
        <v>1072</v>
      </c>
      <c r="K360" s="74"/>
      <c r="L360" s="74"/>
      <c r="M360" s="75"/>
      <c r="N360" s="5">
        <v>0.22113609153181901</v>
      </c>
    </row>
    <row r="361" spans="2:14">
      <c r="B361" s="71">
        <v>186</v>
      </c>
      <c r="C361" s="73" t="s">
        <v>904</v>
      </c>
      <c r="D361" s="74"/>
      <c r="E361" s="74"/>
      <c r="F361" s="75"/>
      <c r="G361" s="5">
        <v>0.162171311102419</v>
      </c>
      <c r="I361" s="71">
        <v>186</v>
      </c>
      <c r="J361" s="73" t="s">
        <v>1258</v>
      </c>
      <c r="K361" s="74"/>
      <c r="L361" s="74"/>
      <c r="M361" s="75"/>
      <c r="N361" s="5">
        <v>0.22089574581701099</v>
      </c>
    </row>
    <row r="362" spans="2:14">
      <c r="B362" s="71">
        <v>187</v>
      </c>
      <c r="C362" s="73" t="s">
        <v>1525</v>
      </c>
      <c r="D362" s="74"/>
      <c r="E362" s="74"/>
      <c r="F362" s="75"/>
      <c r="G362" s="5">
        <v>0.162171311102419</v>
      </c>
      <c r="I362" s="71">
        <v>187</v>
      </c>
      <c r="J362" s="73" t="s">
        <v>1497</v>
      </c>
      <c r="K362" s="74"/>
      <c r="L362" s="74"/>
      <c r="M362" s="75"/>
      <c r="N362" s="5">
        <v>0.22036446368912499</v>
      </c>
    </row>
    <row r="363" spans="2:14">
      <c r="B363" s="71">
        <v>188</v>
      </c>
      <c r="C363" s="73" t="s">
        <v>1783</v>
      </c>
      <c r="D363" s="74"/>
      <c r="E363" s="74"/>
      <c r="F363" s="75"/>
      <c r="G363" s="5">
        <v>0.162171311102419</v>
      </c>
      <c r="I363" s="71">
        <v>188</v>
      </c>
      <c r="J363" s="73" t="s">
        <v>1498</v>
      </c>
      <c r="K363" s="74"/>
      <c r="L363" s="74"/>
      <c r="M363" s="75"/>
      <c r="N363" s="5">
        <v>0.220173112751505</v>
      </c>
    </row>
    <row r="364" spans="2:14">
      <c r="B364" s="71">
        <v>189</v>
      </c>
      <c r="C364" s="73" t="s">
        <v>1784</v>
      </c>
      <c r="D364" s="74"/>
      <c r="E364" s="74"/>
      <c r="F364" s="75"/>
      <c r="G364" s="5">
        <v>0.162171311102419</v>
      </c>
      <c r="I364" s="71">
        <v>189</v>
      </c>
      <c r="J364" s="73" t="s">
        <v>1027</v>
      </c>
      <c r="K364" s="74"/>
      <c r="L364" s="74"/>
      <c r="M364" s="75"/>
      <c r="N364" s="5">
        <v>0.21919098291821801</v>
      </c>
    </row>
    <row r="365" spans="2:14">
      <c r="B365" s="71">
        <v>190</v>
      </c>
      <c r="C365" s="73" t="s">
        <v>1256</v>
      </c>
      <c r="D365" s="74"/>
      <c r="E365" s="74"/>
      <c r="F365" s="75"/>
      <c r="G365" s="5">
        <v>0.16049736692951999</v>
      </c>
      <c r="I365" s="71">
        <v>190</v>
      </c>
      <c r="J365" s="73" t="s">
        <v>1778</v>
      </c>
      <c r="K365" s="74"/>
      <c r="L365" s="74"/>
      <c r="M365" s="75"/>
      <c r="N365" s="5">
        <v>0.21919098291821801</v>
      </c>
    </row>
    <row r="366" spans="2:14">
      <c r="B366" s="71">
        <v>191</v>
      </c>
      <c r="C366" s="73" t="s">
        <v>1028</v>
      </c>
      <c r="D366" s="74"/>
      <c r="E366" s="74"/>
      <c r="F366" s="75"/>
      <c r="G366" s="5">
        <v>0.15923069031106299</v>
      </c>
      <c r="I366" s="71">
        <v>191</v>
      </c>
      <c r="J366" s="73" t="s">
        <v>1259</v>
      </c>
      <c r="K366" s="74"/>
      <c r="L366" s="74"/>
      <c r="M366" s="75"/>
      <c r="N366" s="5">
        <v>0.21790275542158299</v>
      </c>
    </row>
    <row r="367" spans="2:14">
      <c r="B367" s="71">
        <v>192</v>
      </c>
      <c r="C367" s="73" t="s">
        <v>403</v>
      </c>
      <c r="D367" s="74"/>
      <c r="E367" s="74"/>
      <c r="F367" s="75"/>
      <c r="G367" s="5">
        <v>0.159017743673217</v>
      </c>
      <c r="I367" s="71">
        <v>192</v>
      </c>
      <c r="J367" s="73" t="s">
        <v>1266</v>
      </c>
      <c r="K367" s="74"/>
      <c r="L367" s="74"/>
      <c r="M367" s="75"/>
      <c r="N367" s="5">
        <v>0.21705053356429499</v>
      </c>
    </row>
    <row r="368" spans="2:14">
      <c r="B368" s="71">
        <v>193</v>
      </c>
      <c r="C368" s="73" t="s">
        <v>1250</v>
      </c>
      <c r="D368" s="74"/>
      <c r="E368" s="74"/>
      <c r="F368" s="75"/>
      <c r="G368" s="5">
        <v>0.158945749732403</v>
      </c>
      <c r="I368" s="71">
        <v>193</v>
      </c>
      <c r="J368" s="73" t="s">
        <v>1252</v>
      </c>
      <c r="K368" s="74"/>
      <c r="L368" s="74"/>
      <c r="M368" s="75"/>
      <c r="N368" s="5">
        <v>0.216314175577492</v>
      </c>
    </row>
    <row r="369" spans="2:14">
      <c r="B369" s="71">
        <v>194</v>
      </c>
      <c r="C369" s="73" t="s">
        <v>1785</v>
      </c>
      <c r="D369" s="74"/>
      <c r="E369" s="74"/>
      <c r="F369" s="75"/>
      <c r="G369" s="5">
        <v>0.15886790336033901</v>
      </c>
      <c r="I369" s="71">
        <v>194</v>
      </c>
      <c r="J369" s="73" t="s">
        <v>1520</v>
      </c>
      <c r="K369" s="74"/>
      <c r="L369" s="74"/>
      <c r="M369" s="75"/>
      <c r="N369" s="5">
        <v>0.216033453059333</v>
      </c>
    </row>
    <row r="370" spans="2:14">
      <c r="B370" s="71">
        <v>195</v>
      </c>
      <c r="C370" s="73" t="s">
        <v>564</v>
      </c>
      <c r="D370" s="74"/>
      <c r="E370" s="74"/>
      <c r="F370" s="75"/>
      <c r="G370" s="5">
        <v>0.158790274926224</v>
      </c>
      <c r="I370" s="71">
        <v>195</v>
      </c>
      <c r="J370" s="73" t="s">
        <v>1267</v>
      </c>
      <c r="K370" s="74"/>
      <c r="L370" s="74"/>
      <c r="M370" s="75"/>
      <c r="N370" s="5">
        <v>0.214783368076535</v>
      </c>
    </row>
    <row r="371" spans="2:14">
      <c r="B371" s="71">
        <v>196</v>
      </c>
      <c r="C371" s="73" t="s">
        <v>1786</v>
      </c>
      <c r="D371" s="74"/>
      <c r="E371" s="74"/>
      <c r="F371" s="75"/>
      <c r="G371" s="5">
        <v>0.158662095519194</v>
      </c>
      <c r="I371" s="71">
        <v>196</v>
      </c>
      <c r="J371" s="73" t="s">
        <v>1759</v>
      </c>
      <c r="K371" s="74"/>
      <c r="L371" s="74"/>
      <c r="M371" s="75"/>
      <c r="N371" s="5">
        <v>0.21439587843805299</v>
      </c>
    </row>
    <row r="372" spans="2:14">
      <c r="B372" s="71">
        <v>197</v>
      </c>
      <c r="C372" s="73" t="s">
        <v>1787</v>
      </c>
      <c r="D372" s="74"/>
      <c r="E372" s="74"/>
      <c r="F372" s="75"/>
      <c r="G372" s="5">
        <v>0.158662095519194</v>
      </c>
      <c r="I372" s="71">
        <v>197</v>
      </c>
      <c r="J372" s="73" t="s">
        <v>1225</v>
      </c>
      <c r="K372" s="74"/>
      <c r="L372" s="74"/>
      <c r="M372" s="75"/>
      <c r="N372" s="5">
        <v>0.214339382831783</v>
      </c>
    </row>
    <row r="373" spans="2:14">
      <c r="B373" s="71">
        <v>198</v>
      </c>
      <c r="C373" s="73" t="s">
        <v>867</v>
      </c>
      <c r="D373" s="74"/>
      <c r="E373" s="74"/>
      <c r="F373" s="75"/>
      <c r="G373" s="5">
        <v>0.15853216197745801</v>
      </c>
      <c r="I373" s="71">
        <v>198</v>
      </c>
      <c r="J373" s="73" t="s">
        <v>1028</v>
      </c>
      <c r="K373" s="74"/>
      <c r="L373" s="74"/>
      <c r="M373" s="75"/>
      <c r="N373" s="5">
        <v>0.214211868737406</v>
      </c>
    </row>
    <row r="374" spans="2:14">
      <c r="B374" s="71">
        <v>199</v>
      </c>
      <c r="C374" s="73" t="s">
        <v>1788</v>
      </c>
      <c r="D374" s="74"/>
      <c r="E374" s="74"/>
      <c r="F374" s="75"/>
      <c r="G374" s="5">
        <v>0.15834589944939501</v>
      </c>
      <c r="I374" s="71">
        <v>199</v>
      </c>
      <c r="J374" s="73" t="s">
        <v>522</v>
      </c>
      <c r="K374" s="74"/>
      <c r="L374" s="74"/>
      <c r="M374" s="75"/>
      <c r="N374" s="5">
        <v>0.21404302028703001</v>
      </c>
    </row>
    <row r="375" spans="2:14">
      <c r="B375" s="71">
        <v>200</v>
      </c>
      <c r="C375" s="73" t="s">
        <v>1789</v>
      </c>
      <c r="D375" s="74"/>
      <c r="E375" s="74"/>
      <c r="F375" s="75"/>
      <c r="G375" s="5">
        <v>0.15834589944939501</v>
      </c>
      <c r="I375" s="71">
        <v>200</v>
      </c>
      <c r="J375" s="73" t="s">
        <v>899</v>
      </c>
      <c r="K375" s="74"/>
      <c r="L375" s="74"/>
      <c r="M375" s="75"/>
      <c r="N375" s="5">
        <v>0.213677394767358</v>
      </c>
    </row>
    <row r="376" spans="2:14">
      <c r="B376" s="71">
        <v>201</v>
      </c>
      <c r="C376" s="73" t="s">
        <v>1553</v>
      </c>
      <c r="D376" s="74"/>
      <c r="E376" s="74"/>
      <c r="F376" s="75"/>
      <c r="G376" s="5">
        <v>0.15795056001096</v>
      </c>
      <c r="I376" s="71">
        <v>201</v>
      </c>
      <c r="J376" s="73" t="s">
        <v>1744</v>
      </c>
      <c r="K376" s="74"/>
      <c r="L376" s="74"/>
      <c r="M376" s="75"/>
      <c r="N376" s="5">
        <v>0.213677394767358</v>
      </c>
    </row>
    <row r="377" spans="2:14">
      <c r="B377" s="71">
        <v>202</v>
      </c>
      <c r="C377" s="73" t="s">
        <v>1118</v>
      </c>
      <c r="D377" s="74"/>
      <c r="E377" s="74"/>
      <c r="F377" s="75"/>
      <c r="G377" s="5">
        <v>0.15794764176867501</v>
      </c>
      <c r="I377" s="71">
        <v>202</v>
      </c>
      <c r="J377" s="73" t="s">
        <v>965</v>
      </c>
      <c r="K377" s="74"/>
      <c r="L377" s="74"/>
      <c r="M377" s="75"/>
      <c r="N377" s="5">
        <v>0.21330187453698299</v>
      </c>
    </row>
    <row r="378" spans="2:14">
      <c r="B378" s="71">
        <v>203</v>
      </c>
      <c r="C378" s="73" t="s">
        <v>1790</v>
      </c>
      <c r="D378" s="74"/>
      <c r="E378" s="74"/>
      <c r="F378" s="75"/>
      <c r="G378" s="5">
        <v>0.15794764176867501</v>
      </c>
      <c r="I378" s="71">
        <v>203</v>
      </c>
      <c r="J378" s="73" t="s">
        <v>1253</v>
      </c>
      <c r="K378" s="74"/>
      <c r="L378" s="74"/>
      <c r="M378" s="75"/>
      <c r="N378" s="5">
        <v>0.21230889244034501</v>
      </c>
    </row>
    <row r="379" spans="2:14">
      <c r="B379" s="71">
        <v>204</v>
      </c>
      <c r="C379" s="73" t="s">
        <v>1268</v>
      </c>
      <c r="D379" s="74"/>
      <c r="E379" s="74"/>
      <c r="F379" s="75"/>
      <c r="G379" s="5">
        <v>0.15793701064924001</v>
      </c>
      <c r="I379" s="71">
        <v>204</v>
      </c>
      <c r="J379" s="73" t="s">
        <v>1289</v>
      </c>
      <c r="K379" s="74"/>
      <c r="L379" s="74"/>
      <c r="M379" s="75"/>
      <c r="N379" s="5">
        <v>0.21133139077819299</v>
      </c>
    </row>
    <row r="380" spans="2:14">
      <c r="B380" s="71">
        <v>205</v>
      </c>
      <c r="C380" s="73" t="s">
        <v>1100</v>
      </c>
      <c r="D380" s="74"/>
      <c r="E380" s="74"/>
      <c r="F380" s="75"/>
      <c r="G380" s="5">
        <v>0.15737743636221199</v>
      </c>
      <c r="I380" s="71">
        <v>205</v>
      </c>
      <c r="J380" s="73" t="s">
        <v>530</v>
      </c>
      <c r="K380" s="74"/>
      <c r="L380" s="74"/>
      <c r="M380" s="75"/>
      <c r="N380" s="5">
        <v>0.210880862257009</v>
      </c>
    </row>
    <row r="381" spans="2:14">
      <c r="B381" s="71">
        <v>206</v>
      </c>
      <c r="C381" s="73" t="s">
        <v>1224</v>
      </c>
      <c r="D381" s="74"/>
      <c r="E381" s="74"/>
      <c r="F381" s="75"/>
      <c r="G381" s="5">
        <v>0.15737743636221199</v>
      </c>
      <c r="I381" s="71">
        <v>206</v>
      </c>
      <c r="J381" s="73" t="s">
        <v>872</v>
      </c>
      <c r="K381" s="74"/>
      <c r="L381" s="74"/>
      <c r="M381" s="75"/>
      <c r="N381" s="5">
        <v>0.21061785446285</v>
      </c>
    </row>
    <row r="382" spans="2:14">
      <c r="B382" s="71">
        <v>207</v>
      </c>
      <c r="C382" s="73" t="s">
        <v>1677</v>
      </c>
      <c r="D382" s="74"/>
      <c r="E382" s="74"/>
      <c r="F382" s="75"/>
      <c r="G382" s="5">
        <v>0.15737743636221199</v>
      </c>
      <c r="I382" s="71">
        <v>207</v>
      </c>
      <c r="J382" s="73" t="s">
        <v>1226</v>
      </c>
      <c r="K382" s="74"/>
      <c r="L382" s="74"/>
      <c r="M382" s="75"/>
      <c r="N382" s="5">
        <v>0.20994884434566799</v>
      </c>
    </row>
    <row r="383" spans="2:14">
      <c r="B383" s="71">
        <v>208</v>
      </c>
      <c r="C383" s="73" t="s">
        <v>1791</v>
      </c>
      <c r="D383" s="74"/>
      <c r="E383" s="74"/>
      <c r="F383" s="75"/>
      <c r="G383" s="5">
        <v>0.15737743636221199</v>
      </c>
      <c r="I383" s="71">
        <v>208</v>
      </c>
      <c r="J383" s="73" t="s">
        <v>1578</v>
      </c>
      <c r="K383" s="74"/>
      <c r="L383" s="74"/>
      <c r="M383" s="75"/>
      <c r="N383" s="5">
        <v>0.20918583447681099</v>
      </c>
    </row>
    <row r="384" spans="2:14">
      <c r="B384" s="71">
        <v>209</v>
      </c>
      <c r="C384" s="73" t="s">
        <v>1792</v>
      </c>
      <c r="D384" s="74"/>
      <c r="E384" s="74"/>
      <c r="F384" s="75"/>
      <c r="G384" s="5">
        <v>0.15737743636221199</v>
      </c>
      <c r="I384" s="71">
        <v>209</v>
      </c>
      <c r="J384" s="73" t="s">
        <v>794</v>
      </c>
      <c r="K384" s="74"/>
      <c r="L384" s="74"/>
      <c r="M384" s="75"/>
      <c r="N384" s="5">
        <v>0.209072524080055</v>
      </c>
    </row>
    <row r="385" spans="2:14">
      <c r="B385" s="71">
        <v>210</v>
      </c>
      <c r="C385" s="73" t="s">
        <v>1793</v>
      </c>
      <c r="D385" s="74"/>
      <c r="E385" s="74"/>
      <c r="F385" s="75"/>
      <c r="G385" s="5">
        <v>0.15737743636221199</v>
      </c>
      <c r="I385" s="71">
        <v>210</v>
      </c>
      <c r="J385" s="73" t="s">
        <v>1956</v>
      </c>
      <c r="K385" s="74"/>
      <c r="L385" s="74"/>
      <c r="M385" s="75"/>
      <c r="N385" s="5">
        <v>0.209072524080055</v>
      </c>
    </row>
    <row r="386" spans="2:14">
      <c r="B386" s="71">
        <v>211</v>
      </c>
      <c r="C386" s="73" t="s">
        <v>1629</v>
      </c>
      <c r="D386" s="74"/>
      <c r="E386" s="74"/>
      <c r="F386" s="75"/>
      <c r="G386" s="5">
        <v>0.15737743636221199</v>
      </c>
      <c r="I386" s="71">
        <v>211</v>
      </c>
      <c r="J386" s="73" t="s">
        <v>366</v>
      </c>
      <c r="K386" s="74"/>
      <c r="L386" s="74"/>
      <c r="M386" s="75"/>
      <c r="N386" s="5">
        <v>0.20865359479627599</v>
      </c>
    </row>
    <row r="387" spans="2:14">
      <c r="B387" s="71">
        <v>212</v>
      </c>
      <c r="C387" s="73" t="s">
        <v>1794</v>
      </c>
      <c r="D387" s="74"/>
      <c r="E387" s="74"/>
      <c r="F387" s="75"/>
      <c r="G387" s="5">
        <v>0.157279475912177</v>
      </c>
      <c r="I387" s="71">
        <v>212</v>
      </c>
      <c r="J387" s="73" t="s">
        <v>1264</v>
      </c>
      <c r="K387" s="74"/>
      <c r="L387" s="74"/>
      <c r="M387" s="75"/>
      <c r="N387" s="5">
        <v>0.20811768449725501</v>
      </c>
    </row>
    <row r="388" spans="2:14">
      <c r="B388" s="71">
        <v>213</v>
      </c>
      <c r="C388" s="73" t="s">
        <v>953</v>
      </c>
      <c r="D388" s="74"/>
      <c r="E388" s="74"/>
      <c r="F388" s="75"/>
      <c r="G388" s="5">
        <v>0.15722817544534301</v>
      </c>
      <c r="I388" s="71">
        <v>213</v>
      </c>
      <c r="J388" s="73" t="s">
        <v>1768</v>
      </c>
      <c r="K388" s="74"/>
      <c r="L388" s="74"/>
      <c r="M388" s="75"/>
      <c r="N388" s="5">
        <v>0.20806071011466101</v>
      </c>
    </row>
    <row r="389" spans="2:14">
      <c r="B389" s="71">
        <v>214</v>
      </c>
      <c r="C389" s="73" t="s">
        <v>1795</v>
      </c>
      <c r="D389" s="74"/>
      <c r="E389" s="74"/>
      <c r="F389" s="75"/>
      <c r="G389" s="5">
        <v>0.15722817544534301</v>
      </c>
      <c r="I389" s="71">
        <v>214</v>
      </c>
      <c r="J389" s="73" t="s">
        <v>1370</v>
      </c>
      <c r="K389" s="74"/>
      <c r="L389" s="74"/>
      <c r="M389" s="75"/>
      <c r="N389" s="5">
        <v>0.207443727024721</v>
      </c>
    </row>
    <row r="390" spans="2:14">
      <c r="B390" s="71">
        <v>215</v>
      </c>
      <c r="C390" s="73" t="s">
        <v>1565</v>
      </c>
      <c r="D390" s="74"/>
      <c r="E390" s="74"/>
      <c r="F390" s="75"/>
      <c r="G390" s="5">
        <v>0.157084368292744</v>
      </c>
      <c r="I390" s="71">
        <v>215</v>
      </c>
      <c r="J390" s="73" t="s">
        <v>351</v>
      </c>
      <c r="K390" s="74"/>
      <c r="L390" s="74"/>
      <c r="M390" s="75"/>
      <c r="N390" s="5">
        <v>0.20743351312980199</v>
      </c>
    </row>
    <row r="391" spans="2:14">
      <c r="B391" s="71">
        <v>216</v>
      </c>
      <c r="C391" s="73" t="s">
        <v>1541</v>
      </c>
      <c r="D391" s="74"/>
      <c r="E391" s="74"/>
      <c r="F391" s="75"/>
      <c r="G391" s="5">
        <v>0.15630714841307999</v>
      </c>
      <c r="I391" s="71">
        <v>216</v>
      </c>
      <c r="J391" s="73" t="s">
        <v>1265</v>
      </c>
      <c r="K391" s="74"/>
      <c r="L391" s="74"/>
      <c r="M391" s="75"/>
      <c r="N391" s="5">
        <v>0.20691547714688899</v>
      </c>
    </row>
    <row r="392" spans="2:14">
      <c r="B392" s="71">
        <v>217</v>
      </c>
      <c r="C392" s="73" t="s">
        <v>1796</v>
      </c>
      <c r="D392" s="74"/>
      <c r="E392" s="74"/>
      <c r="F392" s="75"/>
      <c r="G392" s="5">
        <v>0.156217958636579</v>
      </c>
      <c r="I392" s="71">
        <v>217</v>
      </c>
      <c r="J392" s="73" t="s">
        <v>1377</v>
      </c>
      <c r="K392" s="74"/>
      <c r="L392" s="74"/>
      <c r="M392" s="75"/>
      <c r="N392" s="5">
        <v>0.20593685833997999</v>
      </c>
    </row>
    <row r="393" spans="2:14">
      <c r="B393" s="71">
        <v>218</v>
      </c>
      <c r="C393" s="73" t="s">
        <v>1101</v>
      </c>
      <c r="D393" s="74"/>
      <c r="E393" s="74"/>
      <c r="F393" s="75"/>
      <c r="G393" s="5">
        <v>0.15611637297481601</v>
      </c>
      <c r="I393" s="71">
        <v>218</v>
      </c>
      <c r="J393" s="73" t="s">
        <v>1910</v>
      </c>
      <c r="K393" s="74"/>
      <c r="L393" s="74"/>
      <c r="M393" s="75"/>
      <c r="N393" s="5">
        <v>0.20571757878344199</v>
      </c>
    </row>
    <row r="394" spans="2:14">
      <c r="B394" s="71">
        <v>219</v>
      </c>
      <c r="C394" s="73" t="s">
        <v>1225</v>
      </c>
      <c r="D394" s="74"/>
      <c r="E394" s="74"/>
      <c r="F394" s="75"/>
      <c r="G394" s="5">
        <v>0.15611637297481601</v>
      </c>
      <c r="I394" s="71">
        <v>219</v>
      </c>
      <c r="J394" s="73" t="s">
        <v>1767</v>
      </c>
      <c r="K394" s="74"/>
      <c r="L394" s="74"/>
      <c r="M394" s="75"/>
      <c r="N394" s="5">
        <v>0.205706407335875</v>
      </c>
    </row>
    <row r="395" spans="2:14">
      <c r="B395" s="71">
        <v>220</v>
      </c>
      <c r="C395" s="73" t="s">
        <v>1797</v>
      </c>
      <c r="D395" s="74"/>
      <c r="E395" s="74"/>
      <c r="F395" s="75"/>
      <c r="G395" s="5">
        <v>0.15459801523485101</v>
      </c>
      <c r="I395" s="71">
        <v>220</v>
      </c>
      <c r="J395" s="73" t="s">
        <v>1909</v>
      </c>
      <c r="K395" s="74"/>
      <c r="L395" s="74"/>
      <c r="M395" s="75"/>
      <c r="N395" s="5">
        <v>0.20504984540312499</v>
      </c>
    </row>
    <row r="396" spans="2:14">
      <c r="B396" s="71">
        <v>221</v>
      </c>
      <c r="C396" s="73" t="s">
        <v>960</v>
      </c>
      <c r="D396" s="74"/>
      <c r="E396" s="74"/>
      <c r="F396" s="75"/>
      <c r="G396" s="5">
        <v>0.15454671476801701</v>
      </c>
      <c r="I396" s="71">
        <v>221</v>
      </c>
      <c r="J396" s="73" t="s">
        <v>1764</v>
      </c>
      <c r="K396" s="74"/>
      <c r="L396" s="74"/>
      <c r="M396" s="75"/>
      <c r="N396" s="5">
        <v>0.20464144919848101</v>
      </c>
    </row>
    <row r="397" spans="2:14">
      <c r="B397" s="71">
        <v>222</v>
      </c>
      <c r="C397" s="73" t="s">
        <v>720</v>
      </c>
      <c r="D397" s="74"/>
      <c r="E397" s="74"/>
      <c r="F397" s="75"/>
      <c r="G397" s="5">
        <v>0.15436197780559299</v>
      </c>
      <c r="I397" s="71">
        <v>222</v>
      </c>
      <c r="J397" s="73" t="s">
        <v>1551</v>
      </c>
      <c r="K397" s="74"/>
      <c r="L397" s="74"/>
      <c r="M397" s="75"/>
      <c r="N397" s="5">
        <v>0.20314000664541501</v>
      </c>
    </row>
    <row r="398" spans="2:14">
      <c r="B398" s="71">
        <v>223</v>
      </c>
      <c r="C398" s="73" t="s">
        <v>1097</v>
      </c>
      <c r="D398" s="74"/>
      <c r="E398" s="74"/>
      <c r="F398" s="75"/>
      <c r="G398" s="5">
        <v>0.15424788463181499</v>
      </c>
      <c r="I398" s="71">
        <v>223</v>
      </c>
      <c r="J398" s="73" t="s">
        <v>775</v>
      </c>
      <c r="K398" s="74"/>
      <c r="L398" s="74"/>
      <c r="M398" s="75"/>
      <c r="N398" s="5">
        <v>0.20201216921742701</v>
      </c>
    </row>
    <row r="399" spans="2:14">
      <c r="B399" s="71">
        <v>224</v>
      </c>
      <c r="C399" s="73" t="s">
        <v>1221</v>
      </c>
      <c r="D399" s="74"/>
      <c r="E399" s="74"/>
      <c r="F399" s="75"/>
      <c r="G399" s="5">
        <v>0.153884720276351</v>
      </c>
      <c r="I399" s="71">
        <v>224</v>
      </c>
      <c r="J399" s="73" t="s">
        <v>1557</v>
      </c>
      <c r="K399" s="74"/>
      <c r="L399" s="74"/>
      <c r="M399" s="75"/>
      <c r="N399" s="5">
        <v>0.201821616240348</v>
      </c>
    </row>
    <row r="400" spans="2:14">
      <c r="B400" s="71">
        <v>225</v>
      </c>
      <c r="C400" s="73" t="s">
        <v>868</v>
      </c>
      <c r="D400" s="74"/>
      <c r="E400" s="74"/>
      <c r="F400" s="75"/>
      <c r="G400" s="5">
        <v>0.15371200711000799</v>
      </c>
      <c r="I400" s="71">
        <v>225</v>
      </c>
      <c r="J400" s="73" t="s">
        <v>1029</v>
      </c>
      <c r="K400" s="74"/>
      <c r="L400" s="74"/>
      <c r="M400" s="75"/>
      <c r="N400" s="5">
        <v>0.199425181145022</v>
      </c>
    </row>
    <row r="401" spans="2:14">
      <c r="B401" s="71">
        <v>226</v>
      </c>
      <c r="C401" s="73" t="s">
        <v>1262</v>
      </c>
      <c r="D401" s="74"/>
      <c r="E401" s="74"/>
      <c r="F401" s="75"/>
      <c r="G401" s="5">
        <v>0.15339784158402001</v>
      </c>
      <c r="I401" s="71">
        <v>226</v>
      </c>
      <c r="J401" s="73" t="s">
        <v>1064</v>
      </c>
      <c r="K401" s="74"/>
      <c r="L401" s="74"/>
      <c r="M401" s="75"/>
      <c r="N401" s="5">
        <v>0.19845278643033001</v>
      </c>
    </row>
    <row r="402" spans="2:14">
      <c r="B402" s="71">
        <v>227</v>
      </c>
      <c r="C402" s="73" t="s">
        <v>1798</v>
      </c>
      <c r="D402" s="74"/>
      <c r="E402" s="74"/>
      <c r="F402" s="75"/>
      <c r="G402" s="5">
        <v>0.15326798246011999</v>
      </c>
      <c r="I402" s="71">
        <v>227</v>
      </c>
      <c r="J402" s="73" t="s">
        <v>1757</v>
      </c>
      <c r="K402" s="74"/>
      <c r="L402" s="74"/>
      <c r="M402" s="75"/>
      <c r="N402" s="5">
        <v>0.198103918082009</v>
      </c>
    </row>
    <row r="403" spans="2:14">
      <c r="B403" s="71">
        <v>228</v>
      </c>
      <c r="C403" s="73" t="s">
        <v>948</v>
      </c>
      <c r="D403" s="74"/>
      <c r="E403" s="74"/>
      <c r="F403" s="75"/>
      <c r="G403" s="5">
        <v>0.153216681993286</v>
      </c>
      <c r="I403" s="71">
        <v>228</v>
      </c>
      <c r="J403" s="73" t="s">
        <v>1116</v>
      </c>
      <c r="K403" s="74"/>
      <c r="L403" s="74"/>
      <c r="M403" s="75"/>
      <c r="N403" s="5">
        <v>0.19802220692265901</v>
      </c>
    </row>
    <row r="404" spans="2:14">
      <c r="B404" s="71">
        <v>229</v>
      </c>
      <c r="C404" s="73" t="s">
        <v>1799</v>
      </c>
      <c r="D404" s="74"/>
      <c r="E404" s="74"/>
      <c r="F404" s="75"/>
      <c r="G404" s="5">
        <v>0.153216681993286</v>
      </c>
      <c r="I404" s="71">
        <v>229</v>
      </c>
      <c r="J404" s="73" t="s">
        <v>1746</v>
      </c>
      <c r="K404" s="74"/>
      <c r="L404" s="74"/>
      <c r="M404" s="75"/>
      <c r="N404" s="5">
        <v>0.19802220692265901</v>
      </c>
    </row>
    <row r="405" spans="2:14">
      <c r="B405" s="71">
        <v>230</v>
      </c>
      <c r="C405" s="73" t="s">
        <v>717</v>
      </c>
      <c r="D405" s="74"/>
      <c r="E405" s="74"/>
      <c r="F405" s="75"/>
      <c r="G405" s="5">
        <v>0.15308425013848201</v>
      </c>
      <c r="I405" s="71">
        <v>230</v>
      </c>
      <c r="J405" s="73" t="s">
        <v>1552</v>
      </c>
      <c r="K405" s="74"/>
      <c r="L405" s="74"/>
      <c r="M405" s="75"/>
      <c r="N405" s="5">
        <v>0.19750369216342101</v>
      </c>
    </row>
    <row r="406" spans="2:14">
      <c r="B406" s="71">
        <v>231</v>
      </c>
      <c r="C406" s="73" t="s">
        <v>1096</v>
      </c>
      <c r="D406" s="74"/>
      <c r="E406" s="74"/>
      <c r="F406" s="75"/>
      <c r="G406" s="5">
        <v>0.15260453150509101</v>
      </c>
      <c r="I406" s="71">
        <v>231</v>
      </c>
      <c r="J406" s="73" t="s">
        <v>403</v>
      </c>
      <c r="K406" s="74"/>
      <c r="L406" s="74"/>
      <c r="M406" s="75"/>
      <c r="N406" s="5">
        <v>0.19677307949250999</v>
      </c>
    </row>
    <row r="407" spans="2:14">
      <c r="B407" s="71">
        <v>232</v>
      </c>
      <c r="C407" s="73" t="s">
        <v>1220</v>
      </c>
      <c r="D407" s="74"/>
      <c r="E407" s="74"/>
      <c r="F407" s="75"/>
      <c r="G407" s="5">
        <v>0.15260453150509101</v>
      </c>
      <c r="I407" s="71">
        <v>232</v>
      </c>
      <c r="J407" s="73" t="s">
        <v>1558</v>
      </c>
      <c r="K407" s="74"/>
      <c r="L407" s="74"/>
      <c r="M407" s="75"/>
      <c r="N407" s="5">
        <v>0.19627243904937999</v>
      </c>
    </row>
    <row r="408" spans="2:14">
      <c r="B408" s="71">
        <v>233</v>
      </c>
      <c r="C408" s="73" t="s">
        <v>1800</v>
      </c>
      <c r="D408" s="74"/>
      <c r="E408" s="74"/>
      <c r="F408" s="75"/>
      <c r="G408" s="5">
        <v>0.15260453150509101</v>
      </c>
      <c r="I408" s="71">
        <v>233</v>
      </c>
      <c r="J408" s="73" t="s">
        <v>1545</v>
      </c>
      <c r="K408" s="74"/>
      <c r="L408" s="74"/>
      <c r="M408" s="75"/>
      <c r="N408" s="5">
        <v>0.19556512682625199</v>
      </c>
    </row>
    <row r="409" spans="2:14">
      <c r="B409" s="71">
        <v>234</v>
      </c>
      <c r="C409" s="73" t="s">
        <v>538</v>
      </c>
      <c r="D409" s="74"/>
      <c r="E409" s="74"/>
      <c r="F409" s="75"/>
      <c r="G409" s="5">
        <v>0.15243717642294299</v>
      </c>
      <c r="I409" s="71">
        <v>234</v>
      </c>
      <c r="J409" s="73" t="s">
        <v>928</v>
      </c>
      <c r="K409" s="74"/>
      <c r="L409" s="74"/>
      <c r="M409" s="75"/>
      <c r="N409" s="5">
        <v>0.195276743886904</v>
      </c>
    </row>
    <row r="410" spans="2:14">
      <c r="B410" s="71">
        <v>235</v>
      </c>
      <c r="C410" s="73" t="s">
        <v>1626</v>
      </c>
      <c r="D410" s="74"/>
      <c r="E410" s="74"/>
      <c r="F410" s="75"/>
      <c r="G410" s="5">
        <v>0.15243717642294299</v>
      </c>
      <c r="I410" s="71">
        <v>235</v>
      </c>
      <c r="J410" s="73" t="s">
        <v>2001</v>
      </c>
      <c r="K410" s="74"/>
      <c r="L410" s="74"/>
      <c r="M410" s="75"/>
      <c r="N410" s="5">
        <v>0.195276743886904</v>
      </c>
    </row>
    <row r="411" spans="2:14">
      <c r="B411" s="71">
        <v>236</v>
      </c>
      <c r="C411" s="73" t="s">
        <v>1801</v>
      </c>
      <c r="D411" s="74"/>
      <c r="E411" s="74"/>
      <c r="F411" s="75"/>
      <c r="G411" s="5">
        <v>0.15210273735219301</v>
      </c>
      <c r="I411" s="71">
        <v>236</v>
      </c>
      <c r="J411" s="73" t="s">
        <v>2002</v>
      </c>
      <c r="K411" s="74"/>
      <c r="L411" s="74"/>
      <c r="M411" s="75"/>
      <c r="N411" s="5">
        <v>0.195276743886904</v>
      </c>
    </row>
    <row r="412" spans="2:14">
      <c r="B412" s="71">
        <v>237</v>
      </c>
      <c r="C412" s="73" t="s">
        <v>550</v>
      </c>
      <c r="D412" s="74"/>
      <c r="E412" s="74"/>
      <c r="F412" s="75"/>
      <c r="G412" s="5">
        <v>0.15207004134436999</v>
      </c>
      <c r="I412" s="71">
        <v>237</v>
      </c>
      <c r="J412" s="73" t="s">
        <v>1563</v>
      </c>
      <c r="K412" s="74"/>
      <c r="L412" s="74"/>
      <c r="M412" s="75"/>
      <c r="N412" s="5">
        <v>0.19412799989275401</v>
      </c>
    </row>
    <row r="413" spans="2:14">
      <c r="B413" s="71">
        <v>238</v>
      </c>
      <c r="C413" s="73" t="s">
        <v>1802</v>
      </c>
      <c r="D413" s="74"/>
      <c r="E413" s="74"/>
      <c r="F413" s="75"/>
      <c r="G413" s="5">
        <v>0.151838782603298</v>
      </c>
      <c r="I413" s="71">
        <v>238</v>
      </c>
      <c r="J413" s="73" t="s">
        <v>1785</v>
      </c>
      <c r="K413" s="74"/>
      <c r="L413" s="74"/>
      <c r="M413" s="75"/>
      <c r="N413" s="5">
        <v>0.191436319397431</v>
      </c>
    </row>
    <row r="414" spans="2:14">
      <c r="B414" s="71">
        <v>239</v>
      </c>
      <c r="C414" s="73" t="s">
        <v>449</v>
      </c>
      <c r="D414" s="74"/>
      <c r="E414" s="74"/>
      <c r="F414" s="75"/>
      <c r="G414" s="5">
        <v>0.15179248939371701</v>
      </c>
      <c r="I414" s="71">
        <v>239</v>
      </c>
      <c r="J414" s="73" t="s">
        <v>1249</v>
      </c>
      <c r="K414" s="74"/>
      <c r="L414" s="74"/>
      <c r="M414" s="75"/>
      <c r="N414" s="5">
        <v>0.19101627296889501</v>
      </c>
    </row>
    <row r="415" spans="2:14">
      <c r="B415" s="71">
        <v>240</v>
      </c>
      <c r="C415" s="73" t="s">
        <v>530</v>
      </c>
      <c r="D415" s="74"/>
      <c r="E415" s="74"/>
      <c r="F415" s="75"/>
      <c r="G415" s="5">
        <v>0.15168969709989899</v>
      </c>
      <c r="I415" s="71">
        <v>240</v>
      </c>
      <c r="J415" s="73" t="s">
        <v>1546</v>
      </c>
      <c r="K415" s="74"/>
      <c r="L415" s="74"/>
      <c r="M415" s="75"/>
      <c r="N415" s="5">
        <v>0.19078135338576199</v>
      </c>
    </row>
    <row r="416" spans="2:14">
      <c r="B416" s="71">
        <v>241</v>
      </c>
      <c r="C416" s="73" t="s">
        <v>534</v>
      </c>
      <c r="D416" s="74"/>
      <c r="E416" s="74"/>
      <c r="F416" s="75"/>
      <c r="G416" s="5">
        <v>0.15168969709989899</v>
      </c>
      <c r="I416" s="71">
        <v>241</v>
      </c>
      <c r="J416" s="73" t="s">
        <v>367</v>
      </c>
      <c r="K416" s="74"/>
      <c r="L416" s="74"/>
      <c r="M416" s="75"/>
      <c r="N416" s="5">
        <v>0.19052249498641399</v>
      </c>
    </row>
    <row r="417" spans="2:14">
      <c r="B417" s="71">
        <v>242</v>
      </c>
      <c r="C417" s="73" t="s">
        <v>719</v>
      </c>
      <c r="D417" s="74"/>
      <c r="E417" s="74"/>
      <c r="F417" s="75"/>
      <c r="G417" s="5">
        <v>0.15158476263551501</v>
      </c>
      <c r="I417" s="71">
        <v>242</v>
      </c>
      <c r="J417" s="73" t="s">
        <v>914</v>
      </c>
      <c r="K417" s="74"/>
      <c r="L417" s="74"/>
      <c r="M417" s="75"/>
      <c r="N417" s="5">
        <v>0.19013213268998599</v>
      </c>
    </row>
    <row r="418" spans="2:14">
      <c r="B418" s="71">
        <v>243</v>
      </c>
      <c r="C418" s="73" t="s">
        <v>1102</v>
      </c>
      <c r="D418" s="74"/>
      <c r="E418" s="74"/>
      <c r="F418" s="75"/>
      <c r="G418" s="5">
        <v>0.15094601840205299</v>
      </c>
      <c r="I418" s="71">
        <v>243</v>
      </c>
      <c r="J418" s="73" t="s">
        <v>1880</v>
      </c>
      <c r="K418" s="74"/>
      <c r="L418" s="74"/>
      <c r="M418" s="75"/>
      <c r="N418" s="5">
        <v>0.19013213268998599</v>
      </c>
    </row>
    <row r="419" spans="2:14">
      <c r="B419" s="71">
        <v>244</v>
      </c>
      <c r="C419" s="73" t="s">
        <v>1226</v>
      </c>
      <c r="D419" s="74"/>
      <c r="E419" s="74"/>
      <c r="F419" s="75"/>
      <c r="G419" s="5">
        <v>0.15094601840205299</v>
      </c>
      <c r="I419" s="71">
        <v>244</v>
      </c>
      <c r="J419" s="73" t="s">
        <v>1881</v>
      </c>
      <c r="K419" s="74"/>
      <c r="L419" s="74"/>
      <c r="M419" s="75"/>
      <c r="N419" s="5">
        <v>0.19013213268998599</v>
      </c>
    </row>
    <row r="420" spans="2:14">
      <c r="B420" s="71">
        <v>245</v>
      </c>
      <c r="C420" s="73" t="s">
        <v>563</v>
      </c>
      <c r="D420" s="74"/>
      <c r="E420" s="74"/>
      <c r="F420" s="75"/>
      <c r="G420" s="5">
        <v>0.15018308143135001</v>
      </c>
      <c r="I420" s="71">
        <v>245</v>
      </c>
      <c r="J420" s="73" t="s">
        <v>1555</v>
      </c>
      <c r="K420" s="74"/>
      <c r="L420" s="74"/>
      <c r="M420" s="75"/>
      <c r="N420" s="5">
        <v>0.190128142887283</v>
      </c>
    </row>
    <row r="421" spans="2:14">
      <c r="B421" s="71">
        <v>246</v>
      </c>
      <c r="C421" s="73" t="s">
        <v>866</v>
      </c>
      <c r="D421" s="74"/>
      <c r="E421" s="74"/>
      <c r="F421" s="75"/>
      <c r="G421" s="5">
        <v>0.14993380294283501</v>
      </c>
      <c r="I421" s="71">
        <v>246</v>
      </c>
      <c r="J421" s="73" t="s">
        <v>352</v>
      </c>
      <c r="K421" s="74"/>
      <c r="L421" s="74"/>
      <c r="M421" s="75"/>
      <c r="N421" s="5">
        <v>0.19004866601744599</v>
      </c>
    </row>
    <row r="422" spans="2:14">
      <c r="B422" s="71">
        <v>247</v>
      </c>
      <c r="C422" s="73" t="s">
        <v>716</v>
      </c>
      <c r="D422" s="74"/>
      <c r="E422" s="74"/>
      <c r="F422" s="75"/>
      <c r="G422" s="5">
        <v>0.14988600011429501</v>
      </c>
      <c r="I422" s="71">
        <v>247</v>
      </c>
      <c r="J422" s="73" t="s">
        <v>873</v>
      </c>
      <c r="K422" s="74"/>
      <c r="L422" s="74"/>
      <c r="M422" s="75"/>
      <c r="N422" s="5">
        <v>0.18997158302923101</v>
      </c>
    </row>
    <row r="423" spans="2:14">
      <c r="B423" s="71">
        <v>248</v>
      </c>
      <c r="C423" s="73" t="s">
        <v>1042</v>
      </c>
      <c r="D423" s="74"/>
      <c r="E423" s="74"/>
      <c r="F423" s="75"/>
      <c r="G423" s="5">
        <v>0.14986459967087201</v>
      </c>
      <c r="I423" s="71">
        <v>248</v>
      </c>
      <c r="J423" s="73" t="s">
        <v>1583</v>
      </c>
      <c r="K423" s="74"/>
      <c r="L423" s="74"/>
      <c r="M423" s="75"/>
      <c r="N423" s="5">
        <v>0.18950796795518099</v>
      </c>
    </row>
    <row r="424" spans="2:14">
      <c r="B424" s="71">
        <v>249</v>
      </c>
      <c r="C424" s="73" t="s">
        <v>365</v>
      </c>
      <c r="D424" s="74"/>
      <c r="E424" s="74"/>
      <c r="F424" s="75"/>
      <c r="G424" s="5">
        <v>0.14979783624081999</v>
      </c>
      <c r="I424" s="71">
        <v>249</v>
      </c>
      <c r="J424" s="73" t="s">
        <v>1383</v>
      </c>
      <c r="K424" s="74"/>
      <c r="L424" s="74"/>
      <c r="M424" s="75"/>
      <c r="N424" s="5">
        <v>0.189505414481452</v>
      </c>
    </row>
    <row r="425" spans="2:14">
      <c r="B425" s="71">
        <v>250</v>
      </c>
      <c r="C425" s="73" t="s">
        <v>514</v>
      </c>
      <c r="D425" s="74"/>
      <c r="E425" s="74"/>
      <c r="F425" s="75"/>
      <c r="G425" s="5">
        <v>0.14979783624081999</v>
      </c>
      <c r="I425" s="71">
        <v>250</v>
      </c>
      <c r="J425" s="73" t="s">
        <v>1549</v>
      </c>
      <c r="K425" s="74"/>
      <c r="L425" s="74"/>
      <c r="M425" s="75"/>
      <c r="N425" s="5">
        <v>0.18938093263712899</v>
      </c>
    </row>
    <row r="426" spans="2:14">
      <c r="B426" s="71">
        <v>251</v>
      </c>
      <c r="C426" s="73" t="s">
        <v>1114</v>
      </c>
      <c r="D426" s="74"/>
      <c r="E426" s="74"/>
      <c r="F426" s="75"/>
      <c r="G426" s="5">
        <v>0.14877404349253701</v>
      </c>
      <c r="I426" s="71">
        <v>251</v>
      </c>
      <c r="J426" s="73" t="s">
        <v>1119</v>
      </c>
      <c r="K426" s="74"/>
      <c r="L426" s="74"/>
      <c r="M426" s="75"/>
      <c r="N426" s="5">
        <v>0.18918846455475199</v>
      </c>
    </row>
    <row r="427" spans="2:14">
      <c r="B427" s="71">
        <v>252</v>
      </c>
      <c r="C427" s="73" t="s">
        <v>500</v>
      </c>
      <c r="D427" s="74"/>
      <c r="E427" s="74"/>
      <c r="F427" s="75"/>
      <c r="G427" s="5">
        <v>0.14805125494438101</v>
      </c>
      <c r="I427" s="71">
        <v>252</v>
      </c>
      <c r="J427" s="73" t="s">
        <v>1606</v>
      </c>
      <c r="K427" s="74"/>
      <c r="L427" s="74"/>
      <c r="M427" s="75"/>
      <c r="N427" s="5">
        <v>0.18880975248221599</v>
      </c>
    </row>
    <row r="428" spans="2:14">
      <c r="B428" s="71">
        <v>253</v>
      </c>
      <c r="C428" s="73" t="s">
        <v>527</v>
      </c>
      <c r="D428" s="74"/>
      <c r="E428" s="74"/>
      <c r="F428" s="75"/>
      <c r="G428" s="5">
        <v>0.14800428134315699</v>
      </c>
      <c r="I428" s="71">
        <v>253</v>
      </c>
      <c r="J428" s="73" t="s">
        <v>1564</v>
      </c>
      <c r="K428" s="74"/>
      <c r="L428" s="74"/>
      <c r="M428" s="75"/>
      <c r="N428" s="5">
        <v>0.188416517527842</v>
      </c>
    </row>
    <row r="429" spans="2:14">
      <c r="B429" s="71">
        <v>254</v>
      </c>
      <c r="C429" s="73" t="s">
        <v>1029</v>
      </c>
      <c r="D429" s="74"/>
      <c r="E429" s="74"/>
      <c r="F429" s="75"/>
      <c r="G429" s="5">
        <v>0.14790278604590901</v>
      </c>
      <c r="I429" s="71">
        <v>254</v>
      </c>
      <c r="J429" s="73" t="s">
        <v>1117</v>
      </c>
      <c r="K429" s="74"/>
      <c r="L429" s="74"/>
      <c r="M429" s="75"/>
      <c r="N429" s="5">
        <v>0.18822117678751901</v>
      </c>
    </row>
    <row r="430" spans="2:14">
      <c r="B430" s="71">
        <v>255</v>
      </c>
      <c r="C430" s="73" t="s">
        <v>1803</v>
      </c>
      <c r="D430" s="74"/>
      <c r="E430" s="74"/>
      <c r="F430" s="75"/>
      <c r="G430" s="5">
        <v>0.14785077329407301</v>
      </c>
      <c r="I430" s="71">
        <v>255</v>
      </c>
      <c r="J430" s="73" t="s">
        <v>1248</v>
      </c>
      <c r="K430" s="74"/>
      <c r="L430" s="74"/>
      <c r="M430" s="75"/>
      <c r="N430" s="5">
        <v>0.18765510358006601</v>
      </c>
    </row>
    <row r="431" spans="2:14">
      <c r="B431" s="71">
        <v>256</v>
      </c>
      <c r="C431" s="73" t="s">
        <v>1804</v>
      </c>
      <c r="D431" s="74"/>
      <c r="E431" s="74"/>
      <c r="F431" s="75"/>
      <c r="G431" s="5">
        <v>0.14774154385743701</v>
      </c>
      <c r="I431" s="71">
        <v>256</v>
      </c>
      <c r="J431" s="73" t="s">
        <v>795</v>
      </c>
      <c r="K431" s="74"/>
      <c r="L431" s="74"/>
      <c r="M431" s="75"/>
      <c r="N431" s="5">
        <v>0.18740087335185199</v>
      </c>
    </row>
    <row r="432" spans="2:14">
      <c r="B432" s="71">
        <v>257</v>
      </c>
      <c r="C432" s="73" t="s">
        <v>1119</v>
      </c>
      <c r="D432" s="74"/>
      <c r="E432" s="74"/>
      <c r="F432" s="75"/>
      <c r="G432" s="5">
        <v>0.147514181421637</v>
      </c>
      <c r="I432" s="71">
        <v>257</v>
      </c>
      <c r="J432" s="73" t="s">
        <v>357</v>
      </c>
      <c r="K432" s="74"/>
      <c r="L432" s="74"/>
      <c r="M432" s="75"/>
      <c r="N432" s="5">
        <v>0.18723282286201601</v>
      </c>
    </row>
    <row r="433" spans="2:14">
      <c r="B433" s="71">
        <v>258</v>
      </c>
      <c r="C433" s="73" t="s">
        <v>566</v>
      </c>
      <c r="D433" s="74"/>
      <c r="E433" s="74"/>
      <c r="F433" s="75"/>
      <c r="G433" s="5">
        <v>0.147008778003691</v>
      </c>
      <c r="I433" s="71">
        <v>258</v>
      </c>
      <c r="J433" s="73" t="s">
        <v>1556</v>
      </c>
      <c r="K433" s="74"/>
      <c r="L433" s="74"/>
      <c r="M433" s="75"/>
      <c r="N433" s="5">
        <v>0.187061101753694</v>
      </c>
    </row>
    <row r="434" spans="2:14">
      <c r="B434" s="71">
        <v>259</v>
      </c>
      <c r="C434" s="73" t="s">
        <v>1069</v>
      </c>
      <c r="D434" s="74"/>
      <c r="E434" s="74"/>
      <c r="F434" s="75"/>
      <c r="G434" s="5">
        <v>0.14700177741154299</v>
      </c>
      <c r="I434" s="71">
        <v>259</v>
      </c>
      <c r="J434" s="73" t="s">
        <v>1389</v>
      </c>
      <c r="K434" s="74"/>
      <c r="L434" s="74"/>
      <c r="M434" s="75"/>
      <c r="N434" s="5">
        <v>0.18592241206235499</v>
      </c>
    </row>
    <row r="435" spans="2:14">
      <c r="B435" s="71">
        <v>260</v>
      </c>
      <c r="C435" s="73" t="s">
        <v>1805</v>
      </c>
      <c r="D435" s="74"/>
      <c r="E435" s="74"/>
      <c r="F435" s="75"/>
      <c r="G435" s="5">
        <v>0.14700177741154299</v>
      </c>
      <c r="I435" s="71">
        <v>260</v>
      </c>
      <c r="J435" s="73" t="s">
        <v>1550</v>
      </c>
      <c r="K435" s="74"/>
      <c r="L435" s="74"/>
      <c r="M435" s="75"/>
      <c r="N435" s="5">
        <v>0.18511711028485001</v>
      </c>
    </row>
    <row r="436" spans="2:14">
      <c r="B436" s="71">
        <v>261</v>
      </c>
      <c r="C436" s="73" t="s">
        <v>1806</v>
      </c>
      <c r="D436" s="74"/>
      <c r="E436" s="74"/>
      <c r="F436" s="75"/>
      <c r="G436" s="5">
        <v>0.14700177741154299</v>
      </c>
      <c r="I436" s="71">
        <v>261</v>
      </c>
      <c r="J436" s="73" t="s">
        <v>1604</v>
      </c>
      <c r="K436" s="74"/>
      <c r="L436" s="74"/>
      <c r="M436" s="75"/>
      <c r="N436" s="5">
        <v>0.18452199131372099</v>
      </c>
    </row>
    <row r="437" spans="2:14">
      <c r="B437" s="71">
        <v>262</v>
      </c>
      <c r="C437" s="73" t="s">
        <v>1807</v>
      </c>
      <c r="D437" s="74"/>
      <c r="E437" s="74"/>
      <c r="F437" s="75"/>
      <c r="G437" s="5">
        <v>0.146327583710325</v>
      </c>
      <c r="I437" s="71">
        <v>262</v>
      </c>
      <c r="J437" s="73" t="s">
        <v>1780</v>
      </c>
      <c r="K437" s="74"/>
      <c r="L437" s="74"/>
      <c r="M437" s="75"/>
      <c r="N437" s="5">
        <v>0.18351081571675801</v>
      </c>
    </row>
    <row r="438" spans="2:14">
      <c r="B438" s="71">
        <v>263</v>
      </c>
      <c r="C438" s="73" t="s">
        <v>718</v>
      </c>
      <c r="D438" s="74"/>
      <c r="E438" s="74"/>
      <c r="F438" s="75"/>
      <c r="G438" s="5">
        <v>0.14629323987899001</v>
      </c>
      <c r="I438" s="71">
        <v>263</v>
      </c>
      <c r="J438" s="73" t="s">
        <v>1118</v>
      </c>
      <c r="K438" s="74"/>
      <c r="L438" s="74"/>
      <c r="M438" s="75"/>
      <c r="N438" s="5">
        <v>0.18331324068692301</v>
      </c>
    </row>
    <row r="439" spans="2:14">
      <c r="B439" s="71">
        <v>264</v>
      </c>
      <c r="C439" s="73" t="s">
        <v>452</v>
      </c>
      <c r="D439" s="74"/>
      <c r="E439" s="74"/>
      <c r="F439" s="75"/>
      <c r="G439" s="5">
        <v>0.146223132961874</v>
      </c>
      <c r="I439" s="71">
        <v>264</v>
      </c>
      <c r="J439" s="73" t="s">
        <v>1790</v>
      </c>
      <c r="K439" s="74"/>
      <c r="L439" s="74"/>
      <c r="M439" s="75"/>
      <c r="N439" s="5">
        <v>0.18331324068692301</v>
      </c>
    </row>
    <row r="440" spans="2:14">
      <c r="B440" s="71">
        <v>265</v>
      </c>
      <c r="C440" s="73" t="s">
        <v>446</v>
      </c>
      <c r="D440" s="74"/>
      <c r="E440" s="74"/>
      <c r="F440" s="75"/>
      <c r="G440" s="5">
        <v>0.14622211768996801</v>
      </c>
      <c r="I440" s="71">
        <v>265</v>
      </c>
      <c r="J440" s="73" t="s">
        <v>502</v>
      </c>
      <c r="K440" s="74"/>
      <c r="L440" s="74"/>
      <c r="M440" s="75"/>
      <c r="N440" s="5">
        <v>0.183202004987572</v>
      </c>
    </row>
    <row r="441" spans="2:14">
      <c r="B441" s="71">
        <v>266</v>
      </c>
      <c r="C441" s="73" t="s">
        <v>1808</v>
      </c>
      <c r="D441" s="74"/>
      <c r="E441" s="74"/>
      <c r="F441" s="75"/>
      <c r="G441" s="5">
        <v>0.14611634868270801</v>
      </c>
      <c r="I441" s="71">
        <v>266</v>
      </c>
      <c r="J441" s="73" t="s">
        <v>1286</v>
      </c>
      <c r="K441" s="74"/>
      <c r="L441" s="74"/>
      <c r="M441" s="75"/>
      <c r="N441" s="5">
        <v>0.18255358225233601</v>
      </c>
    </row>
    <row r="442" spans="2:14">
      <c r="B442" s="71">
        <v>267</v>
      </c>
      <c r="C442" s="73" t="s">
        <v>870</v>
      </c>
      <c r="D442" s="74"/>
      <c r="E442" s="74"/>
      <c r="F442" s="75"/>
      <c r="G442" s="5">
        <v>0.144905937263861</v>
      </c>
      <c r="I442" s="71">
        <v>267</v>
      </c>
      <c r="J442" s="73" t="s">
        <v>924</v>
      </c>
      <c r="K442" s="74"/>
      <c r="L442" s="74"/>
      <c r="M442" s="75"/>
      <c r="N442" s="5">
        <v>0.18208629655980099</v>
      </c>
    </row>
    <row r="443" spans="2:14">
      <c r="B443" s="71">
        <v>268</v>
      </c>
      <c r="C443" s="73" t="s">
        <v>1397</v>
      </c>
      <c r="D443" s="74"/>
      <c r="E443" s="74"/>
      <c r="F443" s="75"/>
      <c r="G443" s="5">
        <v>0.144336497297997</v>
      </c>
      <c r="I443" s="71">
        <v>268</v>
      </c>
      <c r="J443" s="73" t="s">
        <v>1985</v>
      </c>
      <c r="K443" s="74"/>
      <c r="L443" s="74"/>
      <c r="M443" s="75"/>
      <c r="N443" s="5">
        <v>0.18208629655980099</v>
      </c>
    </row>
    <row r="444" spans="2:14">
      <c r="B444" s="71">
        <v>269</v>
      </c>
      <c r="C444" s="73" t="s">
        <v>1401</v>
      </c>
      <c r="D444" s="74"/>
      <c r="E444" s="74"/>
      <c r="F444" s="75"/>
      <c r="G444" s="5">
        <v>0.144336497297997</v>
      </c>
      <c r="I444" s="71">
        <v>269</v>
      </c>
      <c r="J444" s="73" t="s">
        <v>1986</v>
      </c>
      <c r="K444" s="74"/>
      <c r="L444" s="74"/>
      <c r="M444" s="75"/>
      <c r="N444" s="5">
        <v>0.18208629655980099</v>
      </c>
    </row>
    <row r="445" spans="2:14">
      <c r="B445" s="71">
        <v>270</v>
      </c>
      <c r="C445" s="73" t="s">
        <v>416</v>
      </c>
      <c r="D445" s="74"/>
      <c r="E445" s="74"/>
      <c r="F445" s="75"/>
      <c r="G445" s="5">
        <v>0.14425192142733101</v>
      </c>
      <c r="I445" s="71">
        <v>270</v>
      </c>
      <c r="J445" s="73" t="s">
        <v>1543</v>
      </c>
      <c r="K445" s="74"/>
      <c r="L445" s="74"/>
      <c r="M445" s="75"/>
      <c r="N445" s="5">
        <v>0.18173886454045299</v>
      </c>
    </row>
    <row r="446" spans="2:14">
      <c r="B446" s="71">
        <v>271</v>
      </c>
      <c r="C446" s="73" t="s">
        <v>1809</v>
      </c>
      <c r="D446" s="74"/>
      <c r="E446" s="74"/>
      <c r="F446" s="75"/>
      <c r="G446" s="5">
        <v>0.14412389085597399</v>
      </c>
      <c r="I446" s="71">
        <v>271</v>
      </c>
      <c r="J446" s="73" t="s">
        <v>927</v>
      </c>
      <c r="K446" s="74"/>
      <c r="L446" s="74"/>
      <c r="M446" s="75"/>
      <c r="N446" s="5">
        <v>0.181609116156562</v>
      </c>
    </row>
    <row r="447" spans="2:14">
      <c r="B447" s="71">
        <v>272</v>
      </c>
      <c r="C447" s="73" t="s">
        <v>954</v>
      </c>
      <c r="D447" s="74"/>
      <c r="E447" s="74"/>
      <c r="F447" s="75"/>
      <c r="G447" s="5">
        <v>0.144072590389139</v>
      </c>
      <c r="I447" s="71">
        <v>272</v>
      </c>
      <c r="J447" s="73" t="s">
        <v>2004</v>
      </c>
      <c r="K447" s="74"/>
      <c r="L447" s="74"/>
      <c r="M447" s="75"/>
      <c r="N447" s="5">
        <v>0.181609116156562</v>
      </c>
    </row>
    <row r="448" spans="2:14">
      <c r="B448" s="71">
        <v>273</v>
      </c>
      <c r="C448" s="73" t="s">
        <v>1810</v>
      </c>
      <c r="D448" s="74"/>
      <c r="E448" s="74"/>
      <c r="F448" s="75"/>
      <c r="G448" s="5">
        <v>0.144072590389139</v>
      </c>
      <c r="I448" s="71">
        <v>273</v>
      </c>
      <c r="J448" s="73" t="s">
        <v>2005</v>
      </c>
      <c r="K448" s="74"/>
      <c r="L448" s="74"/>
      <c r="M448" s="75"/>
      <c r="N448" s="5">
        <v>0.181609116156562</v>
      </c>
    </row>
    <row r="449" spans="2:14">
      <c r="B449" s="71">
        <v>274</v>
      </c>
      <c r="C449" s="73" t="s">
        <v>1041</v>
      </c>
      <c r="D449" s="74"/>
      <c r="E449" s="74"/>
      <c r="F449" s="75"/>
      <c r="G449" s="5">
        <v>0.143797643062748</v>
      </c>
      <c r="I449" s="71">
        <v>274</v>
      </c>
      <c r="J449" s="73" t="s">
        <v>1270</v>
      </c>
      <c r="K449" s="74"/>
      <c r="L449" s="74"/>
      <c r="M449" s="75"/>
      <c r="N449" s="5">
        <v>0.18072034770651799</v>
      </c>
    </row>
    <row r="450" spans="2:14">
      <c r="B450" s="71">
        <v>275</v>
      </c>
      <c r="C450" s="73" t="s">
        <v>1577</v>
      </c>
      <c r="D450" s="74"/>
      <c r="E450" s="74"/>
      <c r="F450" s="75"/>
      <c r="G450" s="5">
        <v>0.14361242238439001</v>
      </c>
      <c r="I450" s="71">
        <v>275</v>
      </c>
      <c r="J450" s="73" t="s">
        <v>1271</v>
      </c>
      <c r="K450" s="74"/>
      <c r="L450" s="74"/>
      <c r="M450" s="75"/>
      <c r="N450" s="5">
        <v>0.17987179646771601</v>
      </c>
    </row>
    <row r="451" spans="2:14">
      <c r="B451" s="71">
        <v>276</v>
      </c>
      <c r="C451" s="73" t="s">
        <v>1811</v>
      </c>
      <c r="D451" s="74"/>
      <c r="E451" s="74"/>
      <c r="F451" s="75"/>
      <c r="G451" s="5">
        <v>0.14350709988414601</v>
      </c>
      <c r="I451" s="71">
        <v>276</v>
      </c>
      <c r="J451" s="73" t="s">
        <v>526</v>
      </c>
      <c r="K451" s="74"/>
      <c r="L451" s="74"/>
      <c r="M451" s="75"/>
      <c r="N451" s="5">
        <v>0.17967246592469099</v>
      </c>
    </row>
    <row r="452" spans="2:14">
      <c r="B452" s="71">
        <v>277</v>
      </c>
      <c r="C452" s="73" t="s">
        <v>506</v>
      </c>
      <c r="D452" s="74"/>
      <c r="E452" s="74"/>
      <c r="F452" s="75"/>
      <c r="G452" s="5">
        <v>0.14313316620469399</v>
      </c>
      <c r="I452" s="71">
        <v>277</v>
      </c>
      <c r="J452" s="73" t="s">
        <v>507</v>
      </c>
      <c r="K452" s="74"/>
      <c r="L452" s="74"/>
      <c r="M452" s="75"/>
      <c r="N452" s="5">
        <v>0.17948366846080099</v>
      </c>
    </row>
    <row r="453" spans="2:14">
      <c r="B453" s="71">
        <v>278</v>
      </c>
      <c r="C453" s="73" t="s">
        <v>916</v>
      </c>
      <c r="D453" s="74"/>
      <c r="E453" s="74"/>
      <c r="F453" s="75"/>
      <c r="G453" s="5">
        <v>0.142791147145786</v>
      </c>
      <c r="I453" s="71">
        <v>278</v>
      </c>
      <c r="J453" s="73" t="s">
        <v>1544</v>
      </c>
      <c r="K453" s="74"/>
      <c r="L453" s="74"/>
      <c r="M453" s="75"/>
      <c r="N453" s="5">
        <v>0.17826151209692201</v>
      </c>
    </row>
    <row r="454" spans="2:14">
      <c r="B454" s="71">
        <v>279</v>
      </c>
      <c r="C454" s="73" t="s">
        <v>1812</v>
      </c>
      <c r="D454" s="74"/>
      <c r="E454" s="74"/>
      <c r="F454" s="75"/>
      <c r="G454" s="5">
        <v>0.140894029198146</v>
      </c>
      <c r="I454" s="71">
        <v>279</v>
      </c>
      <c r="J454" s="73" t="s">
        <v>1287</v>
      </c>
      <c r="K454" s="74"/>
      <c r="L454" s="74"/>
      <c r="M454" s="75"/>
      <c r="N454" s="5">
        <v>0.177602396690443</v>
      </c>
    </row>
    <row r="455" spans="2:14">
      <c r="B455" s="71">
        <v>280</v>
      </c>
      <c r="C455" s="73" t="s">
        <v>366</v>
      </c>
      <c r="D455" s="74"/>
      <c r="E455" s="74"/>
      <c r="F455" s="75"/>
      <c r="G455" s="5">
        <v>0.140854550536124</v>
      </c>
      <c r="I455" s="71">
        <v>280</v>
      </c>
      <c r="J455" s="73" t="s">
        <v>1561</v>
      </c>
      <c r="K455" s="74"/>
      <c r="L455" s="74"/>
      <c r="M455" s="75"/>
      <c r="N455" s="5">
        <v>0.17696849683704399</v>
      </c>
    </row>
    <row r="456" spans="2:14">
      <c r="B456" s="71">
        <v>281</v>
      </c>
      <c r="C456" s="73" t="s">
        <v>1813</v>
      </c>
      <c r="D456" s="74"/>
      <c r="E456" s="74"/>
      <c r="F456" s="75"/>
      <c r="G456" s="5">
        <v>0.14047031530193901</v>
      </c>
      <c r="I456" s="71">
        <v>281</v>
      </c>
      <c r="J456" s="73" t="s">
        <v>1808</v>
      </c>
      <c r="K456" s="74"/>
      <c r="L456" s="74"/>
      <c r="M456" s="75"/>
      <c r="N456" s="5">
        <v>0.176705967819209</v>
      </c>
    </row>
    <row r="457" spans="2:14">
      <c r="B457" s="71">
        <v>282</v>
      </c>
      <c r="C457" s="73" t="s">
        <v>1095</v>
      </c>
      <c r="D457" s="74"/>
      <c r="E457" s="74"/>
      <c r="F457" s="75"/>
      <c r="G457" s="5">
        <v>0.14041901483510499</v>
      </c>
      <c r="I457" s="71">
        <v>282</v>
      </c>
      <c r="J457" s="73" t="s">
        <v>1495</v>
      </c>
      <c r="K457" s="74"/>
      <c r="L457" s="74"/>
      <c r="M457" s="75"/>
      <c r="N457" s="5">
        <v>0.17608722921608</v>
      </c>
    </row>
    <row r="458" spans="2:14">
      <c r="B458" s="71">
        <v>283</v>
      </c>
      <c r="C458" s="73" t="s">
        <v>1219</v>
      </c>
      <c r="D458" s="74"/>
      <c r="E458" s="74"/>
      <c r="F458" s="75"/>
      <c r="G458" s="5">
        <v>0.14041901483510499</v>
      </c>
      <c r="I458" s="71">
        <v>283</v>
      </c>
      <c r="J458" s="73" t="s">
        <v>1601</v>
      </c>
      <c r="K458" s="74"/>
      <c r="L458" s="74"/>
      <c r="M458" s="75"/>
      <c r="N458" s="5">
        <v>0.17607270633424299</v>
      </c>
    </row>
    <row r="459" spans="2:14">
      <c r="B459" s="71">
        <v>284</v>
      </c>
      <c r="C459" s="73" t="s">
        <v>1814</v>
      </c>
      <c r="D459" s="74"/>
      <c r="E459" s="74"/>
      <c r="F459" s="75"/>
      <c r="G459" s="5">
        <v>0.14041901483510499</v>
      </c>
      <c r="I459" s="71">
        <v>284</v>
      </c>
      <c r="J459" s="73" t="s">
        <v>1496</v>
      </c>
      <c r="K459" s="74"/>
      <c r="L459" s="74"/>
      <c r="M459" s="75"/>
      <c r="N459" s="5">
        <v>0.17589587827846101</v>
      </c>
    </row>
    <row r="460" spans="2:14">
      <c r="B460" s="71">
        <v>285</v>
      </c>
      <c r="C460" s="73" t="s">
        <v>1815</v>
      </c>
      <c r="D460" s="74"/>
      <c r="E460" s="74"/>
      <c r="F460" s="75"/>
      <c r="G460" s="5">
        <v>0.13851486440195901</v>
      </c>
      <c r="I460" s="71">
        <v>285</v>
      </c>
      <c r="J460" s="73" t="s">
        <v>1562</v>
      </c>
      <c r="K460" s="74"/>
      <c r="L460" s="74"/>
      <c r="M460" s="75"/>
      <c r="N460" s="5">
        <v>0.17475543307393199</v>
      </c>
    </row>
    <row r="461" spans="2:14">
      <c r="B461" s="71">
        <v>286</v>
      </c>
      <c r="C461" s="73" t="s">
        <v>1816</v>
      </c>
      <c r="D461" s="74"/>
      <c r="E461" s="74"/>
      <c r="F461" s="75"/>
      <c r="G461" s="5">
        <v>0.13851486440195901</v>
      </c>
      <c r="I461" s="71">
        <v>286</v>
      </c>
      <c r="J461" s="73" t="s">
        <v>1294</v>
      </c>
      <c r="K461" s="74"/>
      <c r="L461" s="74"/>
      <c r="M461" s="75"/>
      <c r="N461" s="5">
        <v>0.17351364688075599</v>
      </c>
    </row>
    <row r="462" spans="2:14">
      <c r="B462" s="71">
        <v>287</v>
      </c>
      <c r="C462" s="73" t="s">
        <v>1099</v>
      </c>
      <c r="D462" s="74"/>
      <c r="E462" s="74"/>
      <c r="F462" s="75"/>
      <c r="G462" s="5">
        <v>0.13846356393512399</v>
      </c>
      <c r="I462" s="71">
        <v>287</v>
      </c>
      <c r="J462" s="73" t="s">
        <v>900</v>
      </c>
      <c r="K462" s="74"/>
      <c r="L462" s="74"/>
      <c r="M462" s="75"/>
      <c r="N462" s="5">
        <v>0.17334304291718999</v>
      </c>
    </row>
    <row r="463" spans="2:14">
      <c r="B463" s="71">
        <v>288</v>
      </c>
      <c r="C463" s="73" t="s">
        <v>1223</v>
      </c>
      <c r="D463" s="74"/>
      <c r="E463" s="74"/>
      <c r="F463" s="75"/>
      <c r="G463" s="5">
        <v>0.13846356393512399</v>
      </c>
      <c r="I463" s="71">
        <v>288</v>
      </c>
      <c r="J463" s="73" t="s">
        <v>1295</v>
      </c>
      <c r="K463" s="74"/>
      <c r="L463" s="74"/>
      <c r="M463" s="75"/>
      <c r="N463" s="5">
        <v>0.17307173633341</v>
      </c>
    </row>
    <row r="464" spans="2:14">
      <c r="B464" s="71">
        <v>289</v>
      </c>
      <c r="C464" s="73" t="s">
        <v>364</v>
      </c>
      <c r="D464" s="74"/>
      <c r="E464" s="74"/>
      <c r="F464" s="75"/>
      <c r="G464" s="5">
        <v>0.138460491541608</v>
      </c>
      <c r="I464" s="71">
        <v>289</v>
      </c>
      <c r="J464" s="73" t="s">
        <v>1765</v>
      </c>
      <c r="K464" s="74"/>
      <c r="L464" s="74"/>
      <c r="M464" s="75"/>
      <c r="N464" s="5">
        <v>0.17275446722249399</v>
      </c>
    </row>
    <row r="465" spans="2:14">
      <c r="B465" s="71">
        <v>290</v>
      </c>
      <c r="C465" s="73" t="s">
        <v>1817</v>
      </c>
      <c r="D465" s="74"/>
      <c r="E465" s="74"/>
      <c r="F465" s="75"/>
      <c r="G465" s="5">
        <v>0.138460491541608</v>
      </c>
      <c r="I465" s="71">
        <v>290</v>
      </c>
      <c r="J465" s="73" t="s">
        <v>1569</v>
      </c>
      <c r="K465" s="74"/>
      <c r="L465" s="74"/>
      <c r="M465" s="75"/>
      <c r="N465" s="5">
        <v>0.172457785493524</v>
      </c>
    </row>
    <row r="466" spans="2:14">
      <c r="B466" s="71">
        <v>291</v>
      </c>
      <c r="C466" s="73" t="s">
        <v>1818</v>
      </c>
      <c r="D466" s="74"/>
      <c r="E466" s="74"/>
      <c r="F466" s="75"/>
      <c r="G466" s="5">
        <v>0.13805899136946101</v>
      </c>
      <c r="I466" s="71">
        <v>291</v>
      </c>
      <c r="J466" s="73" t="s">
        <v>1772</v>
      </c>
      <c r="K466" s="74"/>
      <c r="L466" s="74"/>
      <c r="M466" s="75"/>
      <c r="N466" s="5">
        <v>0.17128031491991499</v>
      </c>
    </row>
    <row r="467" spans="2:14">
      <c r="B467" s="71">
        <v>292</v>
      </c>
      <c r="C467" s="73" t="s">
        <v>565</v>
      </c>
      <c r="D467" s="74"/>
      <c r="E467" s="74"/>
      <c r="F467" s="75"/>
      <c r="G467" s="5">
        <v>0.137544227250851</v>
      </c>
      <c r="I467" s="71">
        <v>292</v>
      </c>
      <c r="J467" s="73" t="s">
        <v>1120</v>
      </c>
      <c r="K467" s="74"/>
      <c r="L467" s="74"/>
      <c r="M467" s="75"/>
      <c r="N467" s="5">
        <v>0.171149928167592</v>
      </c>
    </row>
    <row r="468" spans="2:14">
      <c r="B468" s="71">
        <v>293</v>
      </c>
      <c r="C468" s="73" t="s">
        <v>526</v>
      </c>
      <c r="D468" s="74"/>
      <c r="E468" s="74"/>
      <c r="F468" s="75"/>
      <c r="G468" s="5">
        <v>0.137188961817128</v>
      </c>
      <c r="I468" s="71">
        <v>293</v>
      </c>
      <c r="J468" s="73" t="s">
        <v>493</v>
      </c>
      <c r="K468" s="74"/>
      <c r="L468" s="74"/>
      <c r="M468" s="75"/>
      <c r="N468" s="5">
        <v>0.16945202772944801</v>
      </c>
    </row>
    <row r="469" spans="2:14">
      <c r="B469" s="71">
        <v>294</v>
      </c>
      <c r="C469" s="73" t="s">
        <v>955</v>
      </c>
      <c r="D469" s="74"/>
      <c r="E469" s="74"/>
      <c r="F469" s="75"/>
      <c r="G469" s="5">
        <v>0.137011719793905</v>
      </c>
      <c r="I469" s="71">
        <v>294</v>
      </c>
      <c r="J469" s="73" t="s">
        <v>539</v>
      </c>
      <c r="K469" s="74"/>
      <c r="L469" s="74"/>
      <c r="M469" s="75"/>
      <c r="N469" s="5">
        <v>0.16901857556383099</v>
      </c>
    </row>
    <row r="470" spans="2:14">
      <c r="B470" s="71">
        <v>295</v>
      </c>
      <c r="C470" s="73" t="s">
        <v>664</v>
      </c>
      <c r="D470" s="74"/>
      <c r="E470" s="74"/>
      <c r="F470" s="75"/>
      <c r="G470" s="5">
        <v>0.13610411454992899</v>
      </c>
      <c r="I470" s="71">
        <v>295</v>
      </c>
      <c r="J470" s="73" t="s">
        <v>1860</v>
      </c>
      <c r="K470" s="74"/>
      <c r="L470" s="74"/>
      <c r="M470" s="75"/>
      <c r="N470" s="5">
        <v>0.16901857556383099</v>
      </c>
    </row>
    <row r="471" spans="2:14">
      <c r="B471" s="71">
        <v>296</v>
      </c>
      <c r="C471" s="73" t="s">
        <v>1819</v>
      </c>
      <c r="D471" s="74"/>
      <c r="E471" s="74"/>
      <c r="F471" s="75"/>
      <c r="G471" s="5">
        <v>0.135247283532375</v>
      </c>
      <c r="I471" s="71">
        <v>296</v>
      </c>
      <c r="J471" s="73" t="s">
        <v>1773</v>
      </c>
      <c r="K471" s="74"/>
      <c r="L471" s="74"/>
      <c r="M471" s="75"/>
      <c r="N471" s="5">
        <v>0.16821072031259601</v>
      </c>
    </row>
    <row r="472" spans="2:14">
      <c r="B472" s="71">
        <v>297</v>
      </c>
      <c r="C472" s="73" t="s">
        <v>869</v>
      </c>
      <c r="D472" s="74"/>
      <c r="E472" s="74"/>
      <c r="F472" s="75"/>
      <c r="G472" s="5">
        <v>0.135190497407912</v>
      </c>
      <c r="I472" s="71">
        <v>297</v>
      </c>
      <c r="J472" s="73" t="s">
        <v>1030</v>
      </c>
      <c r="K472" s="74"/>
      <c r="L472" s="74"/>
      <c r="M472" s="75"/>
      <c r="N472" s="5">
        <v>0.16794851047897699</v>
      </c>
    </row>
    <row r="473" spans="2:14">
      <c r="B473" s="71">
        <v>298</v>
      </c>
      <c r="C473" s="73" t="s">
        <v>1280</v>
      </c>
      <c r="D473" s="74"/>
      <c r="E473" s="74"/>
      <c r="F473" s="75"/>
      <c r="G473" s="5">
        <v>0.135166715593736</v>
      </c>
      <c r="I473" s="71">
        <v>298</v>
      </c>
      <c r="J473" s="73" t="s">
        <v>1836</v>
      </c>
      <c r="K473" s="74"/>
      <c r="L473" s="74"/>
      <c r="M473" s="75"/>
      <c r="N473" s="5">
        <v>0.16794851047897699</v>
      </c>
    </row>
    <row r="474" spans="2:14">
      <c r="B474" s="71">
        <v>299</v>
      </c>
      <c r="C474" s="73" t="s">
        <v>1820</v>
      </c>
      <c r="D474" s="74"/>
      <c r="E474" s="74"/>
      <c r="F474" s="75"/>
      <c r="G474" s="5">
        <v>0.13500804082060699</v>
      </c>
      <c r="I474" s="71">
        <v>299</v>
      </c>
      <c r="J474" s="73" t="s">
        <v>1837</v>
      </c>
      <c r="K474" s="74"/>
      <c r="L474" s="74"/>
      <c r="M474" s="75"/>
      <c r="N474" s="5">
        <v>0.16794851047897699</v>
      </c>
    </row>
    <row r="475" spans="2:14">
      <c r="B475" s="71">
        <v>300</v>
      </c>
      <c r="C475" s="73" t="s">
        <v>964</v>
      </c>
      <c r="D475" s="74"/>
      <c r="E475" s="74"/>
      <c r="F475" s="75"/>
      <c r="G475" s="5">
        <v>0.13490543988693801</v>
      </c>
      <c r="I475" s="71">
        <v>300</v>
      </c>
      <c r="J475" s="73" t="s">
        <v>1570</v>
      </c>
      <c r="K475" s="74"/>
      <c r="L475" s="74"/>
      <c r="M475" s="75"/>
      <c r="N475" s="5">
        <v>0.16781525106870901</v>
      </c>
    </row>
    <row r="476" spans="2:14">
      <c r="B476" s="71">
        <v>301</v>
      </c>
      <c r="C476" s="73" t="s">
        <v>903</v>
      </c>
      <c r="D476" s="74"/>
      <c r="E476" s="74"/>
      <c r="F476" s="75"/>
      <c r="G476" s="5">
        <v>0.13480253596636599</v>
      </c>
      <c r="I476" s="71">
        <v>301</v>
      </c>
      <c r="J476" s="73" t="s">
        <v>1503</v>
      </c>
      <c r="K476" s="74"/>
      <c r="L476" s="74"/>
      <c r="M476" s="75"/>
      <c r="N476" s="5">
        <v>0.167678001855737</v>
      </c>
    </row>
    <row r="477" spans="2:14">
      <c r="B477" s="71">
        <v>302</v>
      </c>
      <c r="C477" s="73" t="s">
        <v>1519</v>
      </c>
      <c r="D477" s="74"/>
      <c r="E477" s="74"/>
      <c r="F477" s="75"/>
      <c r="G477" s="5">
        <v>0.13480253596636599</v>
      </c>
      <c r="I477" s="71">
        <v>302</v>
      </c>
      <c r="J477" s="73" t="s">
        <v>1504</v>
      </c>
      <c r="K477" s="74"/>
      <c r="L477" s="74"/>
      <c r="M477" s="75"/>
      <c r="N477" s="5">
        <v>0.16748665091811701</v>
      </c>
    </row>
    <row r="478" spans="2:14">
      <c r="B478" s="71">
        <v>303</v>
      </c>
      <c r="C478" s="73" t="s">
        <v>1821</v>
      </c>
      <c r="D478" s="74"/>
      <c r="E478" s="74"/>
      <c r="F478" s="75"/>
      <c r="G478" s="5">
        <v>0.13480253596636599</v>
      </c>
      <c r="I478" s="71">
        <v>303</v>
      </c>
      <c r="J478" s="73" t="s">
        <v>1301</v>
      </c>
      <c r="K478" s="74"/>
      <c r="L478" s="74"/>
      <c r="M478" s="75"/>
      <c r="N478" s="5">
        <v>0.16725859379563299</v>
      </c>
    </row>
    <row r="479" spans="2:14">
      <c r="B479" s="71">
        <v>304</v>
      </c>
      <c r="C479" s="73" t="s">
        <v>1822</v>
      </c>
      <c r="D479" s="74"/>
      <c r="E479" s="74"/>
      <c r="F479" s="75"/>
      <c r="G479" s="5">
        <v>0.13480253596636599</v>
      </c>
      <c r="I479" s="71">
        <v>304</v>
      </c>
      <c r="J479" s="73" t="s">
        <v>1300</v>
      </c>
      <c r="K479" s="74"/>
      <c r="L479" s="74"/>
      <c r="M479" s="75"/>
      <c r="N479" s="5">
        <v>0.16691547076320501</v>
      </c>
    </row>
    <row r="480" spans="2:14">
      <c r="B480" s="71">
        <v>305</v>
      </c>
      <c r="C480" s="73" t="s">
        <v>1369</v>
      </c>
      <c r="D480" s="74"/>
      <c r="E480" s="74"/>
      <c r="F480" s="75"/>
      <c r="G480" s="5">
        <v>0.13470501139222801</v>
      </c>
      <c r="I480" s="71">
        <v>305</v>
      </c>
      <c r="J480" s="73" t="s">
        <v>1567</v>
      </c>
      <c r="K480" s="74"/>
      <c r="L480" s="74"/>
      <c r="M480" s="75"/>
      <c r="N480" s="5">
        <v>0.16638865721434501</v>
      </c>
    </row>
    <row r="481" spans="2:14">
      <c r="B481" s="71">
        <v>306</v>
      </c>
      <c r="C481" s="73" t="s">
        <v>1089</v>
      </c>
      <c r="D481" s="74"/>
      <c r="E481" s="74"/>
      <c r="F481" s="75"/>
      <c r="G481" s="5">
        <v>0.134552125263631</v>
      </c>
      <c r="I481" s="71">
        <v>306</v>
      </c>
      <c r="J481" s="73" t="s">
        <v>2053</v>
      </c>
      <c r="K481" s="74"/>
      <c r="L481" s="74"/>
      <c r="M481" s="75"/>
      <c r="N481" s="5">
        <v>0.16614352373629401</v>
      </c>
    </row>
    <row r="482" spans="2:14">
      <c r="B482" s="71">
        <v>307</v>
      </c>
      <c r="C482" s="73" t="s">
        <v>1823</v>
      </c>
      <c r="D482" s="74"/>
      <c r="E482" s="74"/>
      <c r="F482" s="75"/>
      <c r="G482" s="5">
        <v>0.134501840068703</v>
      </c>
      <c r="I482" s="71">
        <v>307</v>
      </c>
      <c r="J482" s="73" t="s">
        <v>1608</v>
      </c>
      <c r="K482" s="74"/>
      <c r="L482" s="74"/>
      <c r="M482" s="75"/>
      <c r="N482" s="5">
        <v>0.165833915046567</v>
      </c>
    </row>
    <row r="483" spans="2:14">
      <c r="B483" s="71">
        <v>308</v>
      </c>
      <c r="C483" s="73" t="s">
        <v>1824</v>
      </c>
      <c r="D483" s="74"/>
      <c r="E483" s="74"/>
      <c r="F483" s="75"/>
      <c r="G483" s="5">
        <v>0.134501840068703</v>
      </c>
      <c r="I483" s="71">
        <v>308</v>
      </c>
      <c r="J483" s="73" t="s">
        <v>419</v>
      </c>
      <c r="K483" s="74"/>
      <c r="L483" s="74"/>
      <c r="M483" s="75"/>
      <c r="N483" s="5">
        <v>0.16574342632127101</v>
      </c>
    </row>
    <row r="484" spans="2:14">
      <c r="B484" s="71">
        <v>309</v>
      </c>
      <c r="C484" s="73" t="s">
        <v>1825</v>
      </c>
      <c r="D484" s="74"/>
      <c r="E484" s="74"/>
      <c r="F484" s="75"/>
      <c r="G484" s="5">
        <v>0.13397006615899801</v>
      </c>
      <c r="I484" s="71">
        <v>309</v>
      </c>
      <c r="J484" s="73" t="s">
        <v>1735</v>
      </c>
      <c r="K484" s="74"/>
      <c r="L484" s="74"/>
      <c r="M484" s="75"/>
      <c r="N484" s="5">
        <v>0.16574342632127101</v>
      </c>
    </row>
    <row r="485" spans="2:14">
      <c r="B485" s="71">
        <v>310</v>
      </c>
      <c r="C485" s="73" t="s">
        <v>1826</v>
      </c>
      <c r="D485" s="74"/>
      <c r="E485" s="74"/>
      <c r="F485" s="75"/>
      <c r="G485" s="5">
        <v>0.133123068926921</v>
      </c>
      <c r="I485" s="71">
        <v>310</v>
      </c>
      <c r="J485" s="73" t="s">
        <v>955</v>
      </c>
      <c r="K485" s="74"/>
      <c r="L485" s="74"/>
      <c r="M485" s="75"/>
      <c r="N485" s="5">
        <v>0.16517448045587199</v>
      </c>
    </row>
    <row r="486" spans="2:14">
      <c r="B486" s="71">
        <v>311</v>
      </c>
      <c r="C486" s="73" t="s">
        <v>1827</v>
      </c>
      <c r="D486" s="74"/>
      <c r="E486" s="74"/>
      <c r="F486" s="75"/>
      <c r="G486" s="5">
        <v>0.132285740697971</v>
      </c>
      <c r="I486" s="71">
        <v>311</v>
      </c>
      <c r="J486" s="73" t="s">
        <v>909</v>
      </c>
      <c r="K486" s="74"/>
      <c r="L486" s="74"/>
      <c r="M486" s="75"/>
      <c r="N486" s="5">
        <v>0.16498089522873899</v>
      </c>
    </row>
    <row r="487" spans="2:14">
      <c r="B487" s="71">
        <v>312</v>
      </c>
      <c r="C487" s="73" t="s">
        <v>1828</v>
      </c>
      <c r="D487" s="74"/>
      <c r="E487" s="74"/>
      <c r="F487" s="75"/>
      <c r="G487" s="5">
        <v>0.132285740697971</v>
      </c>
      <c r="I487" s="71">
        <v>312</v>
      </c>
      <c r="J487" s="73" t="s">
        <v>2054</v>
      </c>
      <c r="K487" s="74"/>
      <c r="L487" s="74"/>
      <c r="M487" s="75"/>
      <c r="N487" s="5">
        <v>0.16498089522873899</v>
      </c>
    </row>
    <row r="488" spans="2:14">
      <c r="B488" s="71">
        <v>313</v>
      </c>
      <c r="C488" s="73" t="s">
        <v>1829</v>
      </c>
      <c r="D488" s="74"/>
      <c r="E488" s="74"/>
      <c r="F488" s="75"/>
      <c r="G488" s="5">
        <v>0.13190678381458601</v>
      </c>
      <c r="I488" s="71">
        <v>313</v>
      </c>
      <c r="J488" s="73" t="s">
        <v>439</v>
      </c>
      <c r="K488" s="74"/>
      <c r="L488" s="74"/>
      <c r="M488" s="75"/>
      <c r="N488" s="5">
        <v>0.164223790267882</v>
      </c>
    </row>
    <row r="489" spans="2:14">
      <c r="B489" s="71">
        <v>314</v>
      </c>
      <c r="C489" s="73" t="s">
        <v>371</v>
      </c>
      <c r="D489" s="74"/>
      <c r="E489" s="74"/>
      <c r="F489" s="75"/>
      <c r="G489" s="5">
        <v>0.13028638859028299</v>
      </c>
      <c r="I489" s="71">
        <v>314</v>
      </c>
      <c r="J489" s="73" t="s">
        <v>1584</v>
      </c>
      <c r="K489" s="74"/>
      <c r="L489" s="74"/>
      <c r="M489" s="75"/>
      <c r="N489" s="5">
        <v>0.162204311731903</v>
      </c>
    </row>
    <row r="490" spans="2:14">
      <c r="B490" s="71">
        <v>315</v>
      </c>
      <c r="C490" s="73" t="s">
        <v>921</v>
      </c>
      <c r="D490" s="74"/>
      <c r="E490" s="74"/>
      <c r="F490" s="75"/>
      <c r="G490" s="5">
        <v>0.12999457499290801</v>
      </c>
      <c r="I490" s="71">
        <v>315</v>
      </c>
      <c r="J490" s="73" t="s">
        <v>1762</v>
      </c>
      <c r="K490" s="74"/>
      <c r="L490" s="74"/>
      <c r="M490" s="75"/>
      <c r="N490" s="5">
        <v>0.16178538244812399</v>
      </c>
    </row>
    <row r="491" spans="2:14">
      <c r="B491" s="71">
        <v>316</v>
      </c>
      <c r="C491" s="73" t="s">
        <v>1040</v>
      </c>
      <c r="D491" s="74"/>
      <c r="E491" s="74"/>
      <c r="F491" s="75"/>
      <c r="G491" s="5">
        <v>0.129978224331217</v>
      </c>
      <c r="I491" s="71">
        <v>316</v>
      </c>
      <c r="J491" s="73" t="s">
        <v>1568</v>
      </c>
      <c r="K491" s="74"/>
      <c r="L491" s="74"/>
      <c r="M491" s="75"/>
      <c r="N491" s="5">
        <v>0.16122218189861601</v>
      </c>
    </row>
    <row r="492" spans="2:14">
      <c r="B492" s="71">
        <v>317</v>
      </c>
      <c r="C492" s="73" t="s">
        <v>1830</v>
      </c>
      <c r="D492" s="74"/>
      <c r="E492" s="74"/>
      <c r="F492" s="75"/>
      <c r="G492" s="5">
        <v>0.129930984952006</v>
      </c>
      <c r="I492" s="71">
        <v>317</v>
      </c>
      <c r="J492" s="73" t="s">
        <v>1121</v>
      </c>
      <c r="K492" s="74"/>
      <c r="L492" s="74"/>
      <c r="M492" s="75"/>
      <c r="N492" s="5">
        <v>0.16099125211818599</v>
      </c>
    </row>
    <row r="493" spans="2:14">
      <c r="B493" s="71">
        <v>318</v>
      </c>
      <c r="C493" s="73" t="s">
        <v>1831</v>
      </c>
      <c r="D493" s="74"/>
      <c r="E493" s="74"/>
      <c r="F493" s="75"/>
      <c r="G493" s="5">
        <v>0.129930984952006</v>
      </c>
      <c r="I493" s="71">
        <v>318</v>
      </c>
      <c r="J493" s="73" t="s">
        <v>397</v>
      </c>
      <c r="K493" s="74"/>
      <c r="L493" s="74"/>
      <c r="M493" s="75"/>
      <c r="N493" s="5">
        <v>0.160325274251058</v>
      </c>
    </row>
    <row r="494" spans="2:14">
      <c r="B494" s="71">
        <v>319</v>
      </c>
      <c r="C494" s="73" t="s">
        <v>1832</v>
      </c>
      <c r="D494" s="74"/>
      <c r="E494" s="74"/>
      <c r="F494" s="75"/>
      <c r="G494" s="5">
        <v>0.12812878163868299</v>
      </c>
      <c r="I494" s="71">
        <v>319</v>
      </c>
      <c r="J494" s="73" t="s">
        <v>1032</v>
      </c>
      <c r="K494" s="74"/>
      <c r="L494" s="74"/>
      <c r="M494" s="75"/>
      <c r="N494" s="5">
        <v>0.160136157602952</v>
      </c>
    </row>
    <row r="495" spans="2:14">
      <c r="B495" s="71">
        <v>320</v>
      </c>
      <c r="C495" s="73" t="s">
        <v>663</v>
      </c>
      <c r="D495" s="74"/>
      <c r="E495" s="74"/>
      <c r="F495" s="75"/>
      <c r="G495" s="5">
        <v>0.12761540488115999</v>
      </c>
      <c r="I495" s="71">
        <v>320</v>
      </c>
      <c r="J495" s="73" t="s">
        <v>379</v>
      </c>
      <c r="K495" s="74"/>
      <c r="L495" s="74"/>
      <c r="M495" s="75"/>
      <c r="N495" s="5">
        <v>0.159921825401765</v>
      </c>
    </row>
    <row r="496" spans="2:14">
      <c r="B496" s="71">
        <v>321</v>
      </c>
      <c r="C496" s="73" t="s">
        <v>1833</v>
      </c>
      <c r="D496" s="74"/>
      <c r="E496" s="74"/>
      <c r="F496" s="75"/>
      <c r="G496" s="5">
        <v>0.12756535357085999</v>
      </c>
      <c r="I496" s="71">
        <v>321</v>
      </c>
      <c r="J496" s="73" t="s">
        <v>1527</v>
      </c>
      <c r="K496" s="74"/>
      <c r="L496" s="74"/>
      <c r="M496" s="75"/>
      <c r="N496" s="5">
        <v>0.15979702437322599</v>
      </c>
    </row>
    <row r="497" spans="2:14">
      <c r="B497" s="71">
        <v>322</v>
      </c>
      <c r="C497" s="73" t="s">
        <v>915</v>
      </c>
      <c r="D497" s="74"/>
      <c r="E497" s="74"/>
      <c r="F497" s="75"/>
      <c r="G497" s="5">
        <v>0.127514053104025</v>
      </c>
      <c r="I497" s="71">
        <v>322</v>
      </c>
      <c r="J497" s="73" t="s">
        <v>901</v>
      </c>
      <c r="K497" s="74"/>
      <c r="L497" s="74"/>
      <c r="M497" s="75"/>
      <c r="N497" s="5">
        <v>0.159135515085125</v>
      </c>
    </row>
    <row r="498" spans="2:14">
      <c r="B498" s="71">
        <v>323</v>
      </c>
      <c r="C498" s="73" t="s">
        <v>959</v>
      </c>
      <c r="D498" s="74"/>
      <c r="E498" s="74"/>
      <c r="F498" s="75"/>
      <c r="G498" s="5">
        <v>0.12699459534618601</v>
      </c>
      <c r="I498" s="71">
        <v>323</v>
      </c>
      <c r="J498" s="73" t="s">
        <v>1509</v>
      </c>
      <c r="K498" s="74"/>
      <c r="L498" s="74"/>
      <c r="M498" s="75"/>
      <c r="N498" s="5">
        <v>0.15868051798491301</v>
      </c>
    </row>
    <row r="499" spans="2:14">
      <c r="B499" s="71">
        <v>324</v>
      </c>
      <c r="C499" s="73" t="s">
        <v>1834</v>
      </c>
      <c r="D499" s="74"/>
      <c r="E499" s="74"/>
      <c r="F499" s="75"/>
      <c r="G499" s="5">
        <v>0.12699459534618601</v>
      </c>
      <c r="I499" s="71">
        <v>324</v>
      </c>
      <c r="J499" s="73" t="s">
        <v>1510</v>
      </c>
      <c r="K499" s="74"/>
      <c r="L499" s="74"/>
      <c r="M499" s="75"/>
      <c r="N499" s="5">
        <v>0.15848916704729399</v>
      </c>
    </row>
    <row r="500" spans="2:14">
      <c r="B500" s="71">
        <v>325</v>
      </c>
      <c r="C500" s="73" t="s">
        <v>1835</v>
      </c>
      <c r="D500" s="74"/>
      <c r="E500" s="74"/>
      <c r="F500" s="75"/>
      <c r="G500" s="5">
        <v>0.12699459534618601</v>
      </c>
      <c r="I500" s="71">
        <v>325</v>
      </c>
      <c r="J500" s="73" t="s">
        <v>771</v>
      </c>
      <c r="K500" s="74"/>
      <c r="L500" s="74"/>
      <c r="M500" s="75"/>
      <c r="N500" s="5">
        <v>0.15786133169400299</v>
      </c>
    </row>
    <row r="501" spans="2:14">
      <c r="B501" s="71">
        <v>326</v>
      </c>
      <c r="C501" s="73" t="s">
        <v>1030</v>
      </c>
      <c r="D501" s="74"/>
      <c r="E501" s="74"/>
      <c r="F501" s="75"/>
      <c r="G501" s="5">
        <v>0.126568664861577</v>
      </c>
      <c r="I501" s="71">
        <v>326</v>
      </c>
      <c r="J501" s="73" t="s">
        <v>2083</v>
      </c>
      <c r="K501" s="74"/>
      <c r="L501" s="74"/>
      <c r="M501" s="75"/>
      <c r="N501" s="5">
        <v>0.15779446260070701</v>
      </c>
    </row>
    <row r="502" spans="2:14">
      <c r="B502" s="71">
        <v>327</v>
      </c>
      <c r="C502" s="73" t="s">
        <v>1836</v>
      </c>
      <c r="D502" s="74"/>
      <c r="E502" s="74"/>
      <c r="F502" s="75"/>
      <c r="G502" s="5">
        <v>0.126568664861577</v>
      </c>
      <c r="I502" s="71">
        <v>327</v>
      </c>
      <c r="J502" s="73" t="s">
        <v>2089</v>
      </c>
      <c r="K502" s="74"/>
      <c r="L502" s="74"/>
      <c r="M502" s="75"/>
      <c r="N502" s="5">
        <v>0.15750943109562801</v>
      </c>
    </row>
    <row r="503" spans="2:14">
      <c r="B503" s="71">
        <v>328</v>
      </c>
      <c r="C503" s="73" t="s">
        <v>1837</v>
      </c>
      <c r="D503" s="74"/>
      <c r="E503" s="74"/>
      <c r="F503" s="75"/>
      <c r="G503" s="5">
        <v>0.126568664861577</v>
      </c>
      <c r="I503" s="71">
        <v>328</v>
      </c>
      <c r="J503" s="73" t="s">
        <v>467</v>
      </c>
      <c r="K503" s="74"/>
      <c r="L503" s="74"/>
      <c r="M503" s="75"/>
      <c r="N503" s="5">
        <v>0.15739037538298101</v>
      </c>
    </row>
    <row r="504" spans="2:14">
      <c r="B504" s="71">
        <v>329</v>
      </c>
      <c r="C504" s="73" t="s">
        <v>1120</v>
      </c>
      <c r="D504" s="74"/>
      <c r="E504" s="74"/>
      <c r="F504" s="75"/>
      <c r="G504" s="5">
        <v>0.126294902905003</v>
      </c>
      <c r="I504" s="71">
        <v>329</v>
      </c>
      <c r="J504" s="73" t="s">
        <v>460</v>
      </c>
      <c r="K504" s="74"/>
      <c r="L504" s="74"/>
      <c r="M504" s="75"/>
      <c r="N504" s="5">
        <v>0.15699714042860699</v>
      </c>
    </row>
    <row r="505" spans="2:14">
      <c r="B505" s="71">
        <v>330</v>
      </c>
      <c r="C505" s="73" t="s">
        <v>525</v>
      </c>
      <c r="D505" s="74"/>
      <c r="E505" s="74"/>
      <c r="F505" s="75"/>
      <c r="G505" s="5">
        <v>0.126096377380671</v>
      </c>
      <c r="I505" s="71">
        <v>330</v>
      </c>
      <c r="J505" s="73" t="s">
        <v>2088</v>
      </c>
      <c r="K505" s="74"/>
      <c r="L505" s="74"/>
      <c r="M505" s="75"/>
      <c r="N505" s="5">
        <v>0.15679413926709601</v>
      </c>
    </row>
    <row r="506" spans="2:14">
      <c r="B506" s="71">
        <v>331</v>
      </c>
      <c r="C506" s="73" t="s">
        <v>1838</v>
      </c>
      <c r="D506" s="74"/>
      <c r="E506" s="74"/>
      <c r="F506" s="75"/>
      <c r="G506" s="5">
        <v>0.12529029401174099</v>
      </c>
      <c r="I506" s="71">
        <v>331</v>
      </c>
      <c r="J506" s="73" t="s">
        <v>452</v>
      </c>
      <c r="K506" s="74"/>
      <c r="L506" s="74"/>
      <c r="M506" s="75"/>
      <c r="N506" s="5">
        <v>0.15638095529920801</v>
      </c>
    </row>
    <row r="507" spans="2:14">
      <c r="B507" s="71">
        <v>332</v>
      </c>
      <c r="C507" s="73" t="s">
        <v>1068</v>
      </c>
      <c r="D507" s="74"/>
      <c r="E507" s="74"/>
      <c r="F507" s="75"/>
      <c r="G507" s="5">
        <v>0.124910263385293</v>
      </c>
      <c r="I507" s="71">
        <v>332</v>
      </c>
      <c r="J507" s="73" t="s">
        <v>446</v>
      </c>
      <c r="K507" s="74"/>
      <c r="L507" s="74"/>
      <c r="M507" s="75"/>
      <c r="N507" s="5">
        <v>0.155998253423969</v>
      </c>
    </row>
    <row r="508" spans="2:14">
      <c r="B508" s="71">
        <v>333</v>
      </c>
      <c r="C508" s="73" t="s">
        <v>1839</v>
      </c>
      <c r="D508" s="74"/>
      <c r="E508" s="74"/>
      <c r="F508" s="75"/>
      <c r="G508" s="5">
        <v>0.124910263385293</v>
      </c>
      <c r="I508" s="71">
        <v>333</v>
      </c>
      <c r="J508" s="73" t="s">
        <v>329</v>
      </c>
      <c r="K508" s="74"/>
      <c r="L508" s="74"/>
      <c r="M508" s="75"/>
      <c r="N508" s="5">
        <v>0.15586323850051101</v>
      </c>
    </row>
    <row r="509" spans="2:14">
      <c r="B509" s="71">
        <v>334</v>
      </c>
      <c r="C509" s="73" t="s">
        <v>1840</v>
      </c>
      <c r="D509" s="74"/>
      <c r="E509" s="74"/>
      <c r="F509" s="75"/>
      <c r="G509" s="5">
        <v>0.124910263385293</v>
      </c>
      <c r="I509" s="71">
        <v>334</v>
      </c>
      <c r="J509" s="73" t="s">
        <v>1769</v>
      </c>
      <c r="K509" s="74"/>
      <c r="L509" s="74"/>
      <c r="M509" s="75"/>
      <c r="N509" s="5">
        <v>0.15558012210073</v>
      </c>
    </row>
    <row r="510" spans="2:14">
      <c r="B510" s="71">
        <v>335</v>
      </c>
      <c r="C510" s="73" t="s">
        <v>1841</v>
      </c>
      <c r="D510" s="74"/>
      <c r="E510" s="74"/>
      <c r="F510" s="75"/>
      <c r="G510" s="5">
        <v>0.12490830725931699</v>
      </c>
      <c r="I510" s="71">
        <v>335</v>
      </c>
      <c r="J510" s="73" t="s">
        <v>973</v>
      </c>
      <c r="K510" s="74"/>
      <c r="L510" s="74"/>
      <c r="M510" s="75"/>
      <c r="N510" s="5">
        <v>0.154851584127224</v>
      </c>
    </row>
    <row r="511" spans="2:14">
      <c r="B511" s="71">
        <v>336</v>
      </c>
      <c r="C511" s="73" t="s">
        <v>544</v>
      </c>
      <c r="D511" s="74"/>
      <c r="E511" s="74"/>
      <c r="F511" s="75"/>
      <c r="G511" s="5">
        <v>0.124423533528634</v>
      </c>
      <c r="I511" s="71">
        <v>336</v>
      </c>
      <c r="J511" s="73" t="s">
        <v>494</v>
      </c>
      <c r="K511" s="74"/>
      <c r="L511" s="74"/>
      <c r="M511" s="75"/>
      <c r="N511" s="5">
        <v>0.15464507193933499</v>
      </c>
    </row>
    <row r="512" spans="2:14">
      <c r="B512" s="71">
        <v>337</v>
      </c>
      <c r="C512" s="73" t="s">
        <v>384</v>
      </c>
      <c r="D512" s="74"/>
      <c r="E512" s="74"/>
      <c r="F512" s="75"/>
      <c r="G512" s="5">
        <v>0.12431961965171601</v>
      </c>
      <c r="I512" s="71">
        <v>337</v>
      </c>
      <c r="J512" s="73" t="s">
        <v>1740</v>
      </c>
      <c r="K512" s="74"/>
      <c r="L512" s="74"/>
      <c r="M512" s="75"/>
      <c r="N512" s="5">
        <v>0.15464507193933499</v>
      </c>
    </row>
    <row r="513" spans="2:14">
      <c r="B513" s="71">
        <v>338</v>
      </c>
      <c r="C513" s="73" t="s">
        <v>1038</v>
      </c>
      <c r="D513" s="74"/>
      <c r="E513" s="74"/>
      <c r="F513" s="75"/>
      <c r="G513" s="5">
        <v>0.124048435741604</v>
      </c>
      <c r="I513" s="71">
        <v>338</v>
      </c>
      <c r="J513" s="73" t="s">
        <v>2090</v>
      </c>
      <c r="K513" s="74"/>
      <c r="L513" s="74"/>
      <c r="M513" s="75"/>
      <c r="N513" s="5">
        <v>0.15396744384831501</v>
      </c>
    </row>
    <row r="514" spans="2:14">
      <c r="B514" s="71">
        <v>339</v>
      </c>
      <c r="C514" s="73" t="s">
        <v>1196</v>
      </c>
      <c r="D514" s="74"/>
      <c r="E514" s="74"/>
      <c r="F514" s="75"/>
      <c r="G514" s="5">
        <v>0.123490780371634</v>
      </c>
      <c r="I514" s="71">
        <v>339</v>
      </c>
      <c r="J514" s="73" t="s">
        <v>1148</v>
      </c>
      <c r="K514" s="74"/>
      <c r="L514" s="74"/>
      <c r="M514" s="75"/>
      <c r="N514" s="5">
        <v>0.15351611736658999</v>
      </c>
    </row>
    <row r="515" spans="2:14">
      <c r="B515" s="71">
        <v>340</v>
      </c>
      <c r="C515" s="73" t="s">
        <v>1842</v>
      </c>
      <c r="D515" s="74"/>
      <c r="E515" s="74"/>
      <c r="F515" s="75"/>
      <c r="G515" s="5">
        <v>0.123223168517653</v>
      </c>
      <c r="I515" s="71">
        <v>340</v>
      </c>
      <c r="J515" s="73" t="s">
        <v>441</v>
      </c>
      <c r="K515" s="74"/>
      <c r="L515" s="74"/>
      <c r="M515" s="75"/>
      <c r="N515" s="5">
        <v>0.153386847759024</v>
      </c>
    </row>
    <row r="516" spans="2:14">
      <c r="B516" s="71">
        <v>341</v>
      </c>
      <c r="C516" s="73" t="s">
        <v>1195</v>
      </c>
      <c r="D516" s="74"/>
      <c r="E516" s="74"/>
      <c r="F516" s="75"/>
      <c r="G516" s="5">
        <v>0.12317186805081901</v>
      </c>
      <c r="I516" s="71">
        <v>341</v>
      </c>
      <c r="J516" s="73" t="s">
        <v>440</v>
      </c>
      <c r="K516" s="74"/>
      <c r="L516" s="74"/>
      <c r="M516" s="75"/>
      <c r="N516" s="5">
        <v>0.15326013162518701</v>
      </c>
    </row>
    <row r="517" spans="2:14">
      <c r="B517" s="71">
        <v>342</v>
      </c>
      <c r="C517" s="73" t="s">
        <v>1112</v>
      </c>
      <c r="D517" s="74"/>
      <c r="E517" s="74"/>
      <c r="F517" s="75"/>
      <c r="G517" s="5">
        <v>0.122766041013062</v>
      </c>
      <c r="I517" s="71">
        <v>342</v>
      </c>
      <c r="J517" s="73" t="s">
        <v>1153</v>
      </c>
      <c r="K517" s="74"/>
      <c r="L517" s="74"/>
      <c r="M517" s="75"/>
      <c r="N517" s="5">
        <v>0.152938074751028</v>
      </c>
    </row>
    <row r="518" spans="2:14">
      <c r="B518" s="71">
        <v>343</v>
      </c>
      <c r="C518" s="73" t="s">
        <v>1236</v>
      </c>
      <c r="D518" s="74"/>
      <c r="E518" s="74"/>
      <c r="F518" s="75"/>
      <c r="G518" s="5">
        <v>0.122715755818134</v>
      </c>
      <c r="I518" s="71">
        <v>343</v>
      </c>
      <c r="J518" s="73" t="s">
        <v>1031</v>
      </c>
      <c r="K518" s="74"/>
      <c r="L518" s="74"/>
      <c r="M518" s="75"/>
      <c r="N518" s="5">
        <v>0.15261282603470699</v>
      </c>
    </row>
    <row r="519" spans="2:14">
      <c r="B519" s="71">
        <v>344</v>
      </c>
      <c r="C519" s="73" t="s">
        <v>1843</v>
      </c>
      <c r="D519" s="74"/>
      <c r="E519" s="74"/>
      <c r="F519" s="75"/>
      <c r="G519" s="5">
        <v>0.12257793930133699</v>
      </c>
      <c r="I519" s="71">
        <v>344</v>
      </c>
      <c r="J519" s="73" t="s">
        <v>2094</v>
      </c>
      <c r="K519" s="74"/>
      <c r="L519" s="74"/>
      <c r="M519" s="75"/>
      <c r="N519" s="5">
        <v>0.15196679718109299</v>
      </c>
    </row>
    <row r="520" spans="2:14">
      <c r="B520" s="71">
        <v>345</v>
      </c>
      <c r="C520" s="73" t="s">
        <v>1062</v>
      </c>
      <c r="D520" s="74"/>
      <c r="E520" s="74"/>
      <c r="F520" s="75"/>
      <c r="G520" s="5">
        <v>0.122505477591267</v>
      </c>
      <c r="I520" s="71">
        <v>345</v>
      </c>
      <c r="J520" s="73" t="s">
        <v>2096</v>
      </c>
      <c r="K520" s="74"/>
      <c r="L520" s="74"/>
      <c r="M520" s="75"/>
      <c r="N520" s="5">
        <v>0.15196679718109299</v>
      </c>
    </row>
    <row r="521" spans="2:14">
      <c r="B521" s="71">
        <v>346</v>
      </c>
      <c r="C521" s="73" t="s">
        <v>504</v>
      </c>
      <c r="D521" s="74"/>
      <c r="E521" s="74"/>
      <c r="F521" s="75"/>
      <c r="G521" s="5">
        <v>0.122311954008629</v>
      </c>
      <c r="I521" s="71">
        <v>346</v>
      </c>
      <c r="J521" s="73" t="s">
        <v>1049</v>
      </c>
      <c r="K521" s="74"/>
      <c r="L521" s="74"/>
      <c r="M521" s="75"/>
      <c r="N521" s="5">
        <v>0.151898172574607</v>
      </c>
    </row>
    <row r="522" spans="2:14">
      <c r="B522" s="71">
        <v>347</v>
      </c>
      <c r="C522" s="73" t="s">
        <v>986</v>
      </c>
      <c r="D522" s="74"/>
      <c r="E522" s="74"/>
      <c r="F522" s="75"/>
      <c r="G522" s="5">
        <v>0.121968106397179</v>
      </c>
      <c r="I522" s="71">
        <v>347</v>
      </c>
      <c r="J522" s="73" t="s">
        <v>2093</v>
      </c>
      <c r="K522" s="74"/>
      <c r="L522" s="74"/>
      <c r="M522" s="75"/>
      <c r="N522" s="5">
        <v>0.151898172574607</v>
      </c>
    </row>
    <row r="523" spans="2:14">
      <c r="B523" s="71">
        <v>348</v>
      </c>
      <c r="C523" s="73" t="s">
        <v>523</v>
      </c>
      <c r="D523" s="74"/>
      <c r="E523" s="74"/>
      <c r="F523" s="75"/>
      <c r="G523" s="5">
        <v>0.121918108242475</v>
      </c>
      <c r="I523" s="71">
        <v>348</v>
      </c>
      <c r="J523" s="73" t="s">
        <v>2095</v>
      </c>
      <c r="K523" s="74"/>
      <c r="L523" s="74"/>
      <c r="M523" s="75"/>
      <c r="N523" s="5">
        <v>0.151898172574607</v>
      </c>
    </row>
    <row r="524" spans="2:14">
      <c r="B524" s="71">
        <v>349</v>
      </c>
      <c r="C524" s="73" t="s">
        <v>1206</v>
      </c>
      <c r="D524" s="74"/>
      <c r="E524" s="74"/>
      <c r="F524" s="75"/>
      <c r="G524" s="5">
        <v>0.121916805930344</v>
      </c>
      <c r="I524" s="71">
        <v>349</v>
      </c>
      <c r="J524" s="73" t="s">
        <v>2105</v>
      </c>
      <c r="K524" s="74"/>
      <c r="L524" s="74"/>
      <c r="M524" s="75"/>
      <c r="N524" s="5">
        <v>0.15177289276974301</v>
      </c>
    </row>
    <row r="525" spans="2:14">
      <c r="B525" s="71">
        <v>350</v>
      </c>
      <c r="C525" s="73" t="s">
        <v>1844</v>
      </c>
      <c r="D525" s="74"/>
      <c r="E525" s="74"/>
      <c r="F525" s="75"/>
      <c r="G525" s="5">
        <v>0.121881526560499</v>
      </c>
      <c r="I525" s="71">
        <v>350</v>
      </c>
      <c r="J525" s="73" t="s">
        <v>398</v>
      </c>
      <c r="K525" s="74"/>
      <c r="L525" s="74"/>
      <c r="M525" s="75"/>
      <c r="N525" s="5">
        <v>0.151331460998721</v>
      </c>
    </row>
    <row r="526" spans="2:14">
      <c r="B526" s="71">
        <v>351</v>
      </c>
      <c r="C526" s="73" t="s">
        <v>1039</v>
      </c>
      <c r="D526" s="74"/>
      <c r="E526" s="74"/>
      <c r="F526" s="75"/>
      <c r="G526" s="5">
        <v>0.121778925626831</v>
      </c>
      <c r="I526" s="71">
        <v>351</v>
      </c>
      <c r="J526" s="73" t="s">
        <v>933</v>
      </c>
      <c r="K526" s="74"/>
      <c r="L526" s="74"/>
      <c r="M526" s="75"/>
      <c r="N526" s="5">
        <v>0.15109318998131799</v>
      </c>
    </row>
    <row r="527" spans="2:14">
      <c r="B527" s="71">
        <v>352</v>
      </c>
      <c r="C527" s="73" t="s">
        <v>1845</v>
      </c>
      <c r="D527" s="74"/>
      <c r="E527" s="74"/>
      <c r="F527" s="75"/>
      <c r="G527" s="5">
        <v>0.121778925626831</v>
      </c>
      <c r="I527" s="71">
        <v>352</v>
      </c>
      <c r="J527" s="73" t="s">
        <v>2055</v>
      </c>
      <c r="K527" s="74"/>
      <c r="L527" s="74"/>
      <c r="M527" s="75"/>
      <c r="N527" s="5">
        <v>0.15109318998131799</v>
      </c>
    </row>
    <row r="528" spans="2:14">
      <c r="B528" s="71">
        <v>353</v>
      </c>
      <c r="C528" s="73" t="s">
        <v>1094</v>
      </c>
      <c r="D528" s="74"/>
      <c r="E528" s="74"/>
      <c r="F528" s="75"/>
      <c r="G528" s="5">
        <v>0.121177512569265</v>
      </c>
      <c r="I528" s="71">
        <v>353</v>
      </c>
      <c r="J528" s="73" t="s">
        <v>2056</v>
      </c>
      <c r="K528" s="74"/>
      <c r="L528" s="74"/>
      <c r="M528" s="75"/>
      <c r="N528" s="5">
        <v>0.15109318998131799</v>
      </c>
    </row>
    <row r="529" spans="2:14">
      <c r="B529" s="71">
        <v>354</v>
      </c>
      <c r="C529" s="73" t="s">
        <v>1218</v>
      </c>
      <c r="D529" s="74"/>
      <c r="E529" s="74"/>
      <c r="F529" s="75"/>
      <c r="G529" s="5">
        <v>0.121177512569265</v>
      </c>
      <c r="I529" s="71">
        <v>354</v>
      </c>
      <c r="J529" s="73" t="s">
        <v>2109</v>
      </c>
      <c r="K529" s="74"/>
      <c r="L529" s="74"/>
      <c r="M529" s="75"/>
      <c r="N529" s="5">
        <v>0.15081613808164501</v>
      </c>
    </row>
    <row r="530" spans="2:14">
      <c r="B530" s="71">
        <v>355</v>
      </c>
      <c r="C530" s="73" t="s">
        <v>1846</v>
      </c>
      <c r="D530" s="74"/>
      <c r="E530" s="74"/>
      <c r="F530" s="75"/>
      <c r="G530" s="5">
        <v>0.121177512569265</v>
      </c>
      <c r="I530" s="71">
        <v>355</v>
      </c>
      <c r="J530" s="73" t="s">
        <v>972</v>
      </c>
      <c r="K530" s="74"/>
      <c r="L530" s="74"/>
      <c r="M530" s="75"/>
      <c r="N530" s="5">
        <v>0.150801615199808</v>
      </c>
    </row>
    <row r="531" spans="2:14">
      <c r="B531" s="71">
        <v>356</v>
      </c>
      <c r="C531" s="73" t="s">
        <v>1847</v>
      </c>
      <c r="D531" s="74"/>
      <c r="E531" s="74"/>
      <c r="F531" s="75"/>
      <c r="G531" s="5">
        <v>0.121177512569265</v>
      </c>
      <c r="I531" s="71">
        <v>356</v>
      </c>
      <c r="J531" s="73" t="s">
        <v>1152</v>
      </c>
      <c r="K531" s="74"/>
      <c r="L531" s="74"/>
      <c r="M531" s="75"/>
      <c r="N531" s="5">
        <v>0.15073299059332201</v>
      </c>
    </row>
    <row r="532" spans="2:14">
      <c r="B532" s="71">
        <v>357</v>
      </c>
      <c r="C532" s="73" t="s">
        <v>476</v>
      </c>
      <c r="D532" s="74"/>
      <c r="E532" s="74"/>
      <c r="F532" s="75"/>
      <c r="G532" s="5">
        <v>0.120947524246965</v>
      </c>
      <c r="I532" s="71">
        <v>357</v>
      </c>
      <c r="J532" s="73" t="s">
        <v>1763</v>
      </c>
      <c r="K532" s="74"/>
      <c r="L532" s="74"/>
      <c r="M532" s="75"/>
      <c r="N532" s="5">
        <v>0.15043902193018999</v>
      </c>
    </row>
    <row r="533" spans="2:14">
      <c r="B533" s="71">
        <v>358</v>
      </c>
      <c r="C533" s="73" t="s">
        <v>478</v>
      </c>
      <c r="D533" s="74"/>
      <c r="E533" s="74"/>
      <c r="F533" s="75"/>
      <c r="G533" s="5">
        <v>0.120947524246965</v>
      </c>
      <c r="I533" s="71">
        <v>358</v>
      </c>
      <c r="J533" s="73" t="s">
        <v>2102</v>
      </c>
      <c r="K533" s="74"/>
      <c r="L533" s="74"/>
      <c r="M533" s="75"/>
      <c r="N533" s="5">
        <v>0.15028166411159699</v>
      </c>
    </row>
    <row r="534" spans="2:14">
      <c r="B534" s="71">
        <v>359</v>
      </c>
      <c r="C534" s="73" t="s">
        <v>1098</v>
      </c>
      <c r="D534" s="74"/>
      <c r="E534" s="74"/>
      <c r="F534" s="75"/>
      <c r="G534" s="5">
        <v>0.12027190066018301</v>
      </c>
      <c r="I534" s="71">
        <v>359</v>
      </c>
      <c r="J534" s="73" t="s">
        <v>2106</v>
      </c>
      <c r="K534" s="74"/>
      <c r="L534" s="74"/>
      <c r="M534" s="75"/>
      <c r="N534" s="5">
        <v>0.15028166411159699</v>
      </c>
    </row>
    <row r="535" spans="2:14">
      <c r="B535" s="71">
        <v>360</v>
      </c>
      <c r="C535" s="73" t="s">
        <v>1222</v>
      </c>
      <c r="D535" s="74"/>
      <c r="E535" s="74"/>
      <c r="F535" s="75"/>
      <c r="G535" s="5">
        <v>0.12027190066018301</v>
      </c>
      <c r="I535" s="71">
        <v>360</v>
      </c>
      <c r="J535" s="73" t="s">
        <v>1048</v>
      </c>
      <c r="K535" s="74"/>
      <c r="L535" s="74"/>
      <c r="M535" s="75"/>
      <c r="N535" s="5">
        <v>0.14976171302338601</v>
      </c>
    </row>
    <row r="536" spans="2:14">
      <c r="B536" s="71">
        <v>361</v>
      </c>
      <c r="C536" s="73" t="s">
        <v>1848</v>
      </c>
      <c r="D536" s="74"/>
      <c r="E536" s="74"/>
      <c r="F536" s="75"/>
      <c r="G536" s="5">
        <v>0.12027190066018301</v>
      </c>
      <c r="I536" s="71">
        <v>361</v>
      </c>
      <c r="J536" s="73" t="s">
        <v>2103</v>
      </c>
      <c r="K536" s="74"/>
      <c r="L536" s="74"/>
      <c r="M536" s="75"/>
      <c r="N536" s="5">
        <v>0.14976171302338601</v>
      </c>
    </row>
    <row r="537" spans="2:14">
      <c r="B537" s="71">
        <v>362</v>
      </c>
      <c r="C537" s="73" t="s">
        <v>1849</v>
      </c>
      <c r="D537" s="74"/>
      <c r="E537" s="74"/>
      <c r="F537" s="75"/>
      <c r="G537" s="5">
        <v>0.12027190066018301</v>
      </c>
      <c r="I537" s="71">
        <v>362</v>
      </c>
      <c r="J537" s="73" t="s">
        <v>2107</v>
      </c>
      <c r="K537" s="74"/>
      <c r="L537" s="74"/>
      <c r="M537" s="75"/>
      <c r="N537" s="5">
        <v>0.14976171302338601</v>
      </c>
    </row>
    <row r="538" spans="2:14">
      <c r="B538" s="71">
        <v>363</v>
      </c>
      <c r="C538" s="73" t="s">
        <v>491</v>
      </c>
      <c r="D538" s="74"/>
      <c r="E538" s="74"/>
      <c r="F538" s="75"/>
      <c r="G538" s="5">
        <v>0.11996164738614799</v>
      </c>
      <c r="I538" s="71">
        <v>363</v>
      </c>
      <c r="J538" s="73" t="s">
        <v>1820</v>
      </c>
      <c r="K538" s="74"/>
      <c r="L538" s="74"/>
      <c r="M538" s="75"/>
      <c r="N538" s="5">
        <v>0.149641540165982</v>
      </c>
    </row>
    <row r="539" spans="2:14">
      <c r="B539" s="71">
        <v>364</v>
      </c>
      <c r="C539" s="73" t="s">
        <v>1274</v>
      </c>
      <c r="D539" s="74"/>
      <c r="E539" s="74"/>
      <c r="F539" s="75"/>
      <c r="G539" s="5">
        <v>0.119869677571915</v>
      </c>
      <c r="I539" s="71">
        <v>364</v>
      </c>
      <c r="J539" s="73" t="s">
        <v>1589</v>
      </c>
      <c r="K539" s="74"/>
      <c r="L539" s="74"/>
      <c r="M539" s="75"/>
      <c r="N539" s="5">
        <v>0.14952471874284801</v>
      </c>
    </row>
    <row r="540" spans="2:14">
      <c r="B540" s="71">
        <v>365</v>
      </c>
      <c r="C540" s="73" t="s">
        <v>395</v>
      </c>
      <c r="D540" s="74"/>
      <c r="E540" s="74"/>
      <c r="F540" s="75"/>
      <c r="G540" s="5">
        <v>0.119858031180574</v>
      </c>
      <c r="I540" s="71">
        <v>365</v>
      </c>
      <c r="J540" s="73" t="s">
        <v>1819</v>
      </c>
      <c r="K540" s="74"/>
      <c r="L540" s="74"/>
      <c r="M540" s="75"/>
      <c r="N540" s="5">
        <v>0.14938156462187699</v>
      </c>
    </row>
    <row r="541" spans="2:14">
      <c r="B541" s="71">
        <v>366</v>
      </c>
      <c r="C541" s="73" t="s">
        <v>902</v>
      </c>
      <c r="D541" s="74"/>
      <c r="E541" s="74"/>
      <c r="F541" s="75"/>
      <c r="G541" s="5">
        <v>0.11976606136633999</v>
      </c>
      <c r="I541" s="71">
        <v>366</v>
      </c>
      <c r="J541" s="73" t="s">
        <v>449</v>
      </c>
      <c r="K541" s="74"/>
      <c r="L541" s="74"/>
      <c r="M541" s="75"/>
      <c r="N541" s="5">
        <v>0.14913403726220401</v>
      </c>
    </row>
    <row r="542" spans="2:14">
      <c r="B542" s="71">
        <v>367</v>
      </c>
      <c r="C542" s="73" t="s">
        <v>1513</v>
      </c>
      <c r="D542" s="74"/>
      <c r="E542" s="74"/>
      <c r="F542" s="75"/>
      <c r="G542" s="5">
        <v>0.11976606136633999</v>
      </c>
      <c r="I542" s="71">
        <v>367</v>
      </c>
      <c r="J542" s="73" t="s">
        <v>324</v>
      </c>
      <c r="K542" s="74"/>
      <c r="L542" s="74"/>
      <c r="M542" s="75"/>
      <c r="N542" s="5">
        <v>0.14894811245626</v>
      </c>
    </row>
    <row r="543" spans="2:14">
      <c r="B543" s="71">
        <v>368</v>
      </c>
      <c r="C543" s="73" t="s">
        <v>1850</v>
      </c>
      <c r="D543" s="74"/>
      <c r="E543" s="74"/>
      <c r="F543" s="75"/>
      <c r="G543" s="5">
        <v>0.11976606136633999</v>
      </c>
      <c r="I543" s="71">
        <v>368</v>
      </c>
      <c r="J543" s="73" t="s">
        <v>1381</v>
      </c>
      <c r="K543" s="74"/>
      <c r="L543" s="74"/>
      <c r="M543" s="75"/>
      <c r="N543" s="5">
        <v>0.14870042550447901</v>
      </c>
    </row>
    <row r="544" spans="2:14">
      <c r="B544" s="71">
        <v>369</v>
      </c>
      <c r="C544" s="73" t="s">
        <v>1851</v>
      </c>
      <c r="D544" s="74"/>
      <c r="E544" s="74"/>
      <c r="F544" s="75"/>
      <c r="G544" s="5">
        <v>0.11976606136633999</v>
      </c>
      <c r="I544" s="71">
        <v>369</v>
      </c>
      <c r="J544" s="73" t="s">
        <v>1292</v>
      </c>
      <c r="K544" s="74"/>
      <c r="L544" s="74"/>
      <c r="M544" s="75"/>
      <c r="N544" s="5">
        <v>0.14852216111972399</v>
      </c>
    </row>
    <row r="545" spans="2:14">
      <c r="B545" s="71">
        <v>370</v>
      </c>
      <c r="C545" s="73" t="s">
        <v>335</v>
      </c>
      <c r="D545" s="74"/>
      <c r="E545" s="74"/>
      <c r="F545" s="75"/>
      <c r="G545" s="5">
        <v>0.119754414974999</v>
      </c>
      <c r="I545" s="71">
        <v>370</v>
      </c>
      <c r="J545" s="73" t="s">
        <v>1533</v>
      </c>
      <c r="K545" s="74"/>
      <c r="L545" s="74"/>
      <c r="M545" s="75"/>
      <c r="N545" s="5">
        <v>0.1484212989074</v>
      </c>
    </row>
    <row r="546" spans="2:14">
      <c r="B546" s="71">
        <v>371</v>
      </c>
      <c r="C546" s="73" t="s">
        <v>473</v>
      </c>
      <c r="D546" s="74"/>
      <c r="E546" s="74"/>
      <c r="F546" s="75"/>
      <c r="G546" s="5">
        <v>0.119754414974999</v>
      </c>
      <c r="I546" s="71">
        <v>371</v>
      </c>
      <c r="J546" s="73" t="s">
        <v>964</v>
      </c>
      <c r="K546" s="74"/>
      <c r="L546" s="74"/>
      <c r="M546" s="75"/>
      <c r="N546" s="5">
        <v>0.14809620978318799</v>
      </c>
    </row>
    <row r="547" spans="2:14">
      <c r="B547" s="71">
        <v>372</v>
      </c>
      <c r="C547" s="73" t="s">
        <v>1363</v>
      </c>
      <c r="D547" s="74"/>
      <c r="E547" s="74"/>
      <c r="F547" s="75"/>
      <c r="G547" s="5">
        <v>0.119615205781556</v>
      </c>
      <c r="I547" s="71">
        <v>372</v>
      </c>
      <c r="J547" s="73" t="s">
        <v>1293</v>
      </c>
      <c r="K547" s="74"/>
      <c r="L547" s="74"/>
      <c r="M547" s="75"/>
      <c r="N547" s="5">
        <v>0.14796263118870301</v>
      </c>
    </row>
    <row r="548" spans="2:14">
      <c r="B548" s="71">
        <v>373</v>
      </c>
      <c r="C548" s="73" t="s">
        <v>1571</v>
      </c>
      <c r="D548" s="74"/>
      <c r="E548" s="74"/>
      <c r="F548" s="75"/>
      <c r="G548" s="5">
        <v>0.11944959951855499</v>
      </c>
      <c r="I548" s="71">
        <v>373</v>
      </c>
      <c r="J548" s="73" t="s">
        <v>1931</v>
      </c>
      <c r="K548" s="74"/>
      <c r="L548" s="74"/>
      <c r="M548" s="75"/>
      <c r="N548" s="5">
        <v>0.14789225106902801</v>
      </c>
    </row>
    <row r="549" spans="2:14">
      <c r="B549" s="71">
        <v>374</v>
      </c>
      <c r="C549" s="73" t="s">
        <v>1088</v>
      </c>
      <c r="D549" s="74"/>
      <c r="E549" s="74"/>
      <c r="F549" s="75"/>
      <c r="G549" s="5">
        <v>0.119358703447384</v>
      </c>
      <c r="I549" s="71">
        <v>374</v>
      </c>
      <c r="J549" s="73" t="s">
        <v>925</v>
      </c>
      <c r="K549" s="74"/>
      <c r="L549" s="74"/>
      <c r="M549" s="75"/>
      <c r="N549" s="5">
        <v>0.147632275524922</v>
      </c>
    </row>
    <row r="550" spans="2:14">
      <c r="B550" s="71">
        <v>375</v>
      </c>
      <c r="C550" s="73" t="s">
        <v>1852</v>
      </c>
      <c r="D550" s="74"/>
      <c r="E550" s="74"/>
      <c r="F550" s="75"/>
      <c r="G550" s="5">
        <v>0.119256102513716</v>
      </c>
      <c r="I550" s="71">
        <v>375</v>
      </c>
      <c r="J550" s="73" t="s">
        <v>1278</v>
      </c>
      <c r="K550" s="74"/>
      <c r="L550" s="74"/>
      <c r="M550" s="75"/>
      <c r="N550" s="5">
        <v>0.14725164834708901</v>
      </c>
    </row>
    <row r="551" spans="2:14">
      <c r="B551" s="71">
        <v>376</v>
      </c>
      <c r="C551" s="73" t="s">
        <v>1853</v>
      </c>
      <c r="D551" s="74"/>
      <c r="E551" s="74"/>
      <c r="F551" s="75"/>
      <c r="G551" s="5">
        <v>0.119256102513716</v>
      </c>
      <c r="I551" s="71">
        <v>376</v>
      </c>
      <c r="J551" s="73" t="s">
        <v>1298</v>
      </c>
      <c r="K551" s="74"/>
      <c r="L551" s="74"/>
      <c r="M551" s="75"/>
      <c r="N551" s="5">
        <v>0.14703747573800999</v>
      </c>
    </row>
    <row r="552" spans="2:14">
      <c r="B552" s="71">
        <v>377</v>
      </c>
      <c r="C552" s="73" t="s">
        <v>1854</v>
      </c>
      <c r="D552" s="74"/>
      <c r="E552" s="74"/>
      <c r="F552" s="75"/>
      <c r="G552" s="5">
        <v>0.11879472256135</v>
      </c>
      <c r="I552" s="71">
        <v>377</v>
      </c>
      <c r="J552" s="73" t="s">
        <v>504</v>
      </c>
      <c r="K552" s="74"/>
      <c r="L552" s="74"/>
      <c r="M552" s="75"/>
      <c r="N552" s="5">
        <v>0.14682729293163399</v>
      </c>
    </row>
    <row r="553" spans="2:14">
      <c r="B553" s="71">
        <v>378</v>
      </c>
      <c r="C553" s="73" t="s">
        <v>1194</v>
      </c>
      <c r="D553" s="74"/>
      <c r="E553" s="74"/>
      <c r="F553" s="75"/>
      <c r="G553" s="5">
        <v>0.11869313689958801</v>
      </c>
      <c r="I553" s="71">
        <v>378</v>
      </c>
      <c r="J553" s="73" t="s">
        <v>1992</v>
      </c>
      <c r="K553" s="74"/>
      <c r="L553" s="74"/>
      <c r="M553" s="75"/>
      <c r="N553" s="5">
        <v>0.146604661940825</v>
      </c>
    </row>
    <row r="554" spans="2:14">
      <c r="B554" s="71">
        <v>379</v>
      </c>
      <c r="C554" s="73" t="s">
        <v>1855</v>
      </c>
      <c r="D554" s="74"/>
      <c r="E554" s="74"/>
      <c r="F554" s="75"/>
      <c r="G554" s="5">
        <v>0.11869313689958801</v>
      </c>
      <c r="I554" s="71">
        <v>379</v>
      </c>
      <c r="J554" s="73" t="s">
        <v>1993</v>
      </c>
      <c r="K554" s="74"/>
      <c r="L554" s="74"/>
      <c r="M554" s="75"/>
      <c r="N554" s="5">
        <v>0.146604661940825</v>
      </c>
    </row>
    <row r="555" spans="2:14">
      <c r="B555" s="71">
        <v>380</v>
      </c>
      <c r="C555" s="73" t="s">
        <v>1296</v>
      </c>
      <c r="D555" s="74"/>
      <c r="E555" s="74"/>
      <c r="F555" s="75"/>
      <c r="G555" s="5">
        <v>0.11749534993507001</v>
      </c>
      <c r="I555" s="71">
        <v>380</v>
      </c>
      <c r="J555" s="73" t="s">
        <v>2108</v>
      </c>
      <c r="K555" s="74"/>
      <c r="L555" s="74"/>
      <c r="M555" s="75"/>
      <c r="N555" s="5">
        <v>0.14628180710612601</v>
      </c>
    </row>
    <row r="556" spans="2:14">
      <c r="B556" s="71">
        <v>381</v>
      </c>
      <c r="C556" s="73" t="s">
        <v>1856</v>
      </c>
      <c r="D556" s="74"/>
      <c r="E556" s="74"/>
      <c r="F556" s="75"/>
      <c r="G556" s="5">
        <v>0.11728459330782801</v>
      </c>
      <c r="I556" s="71">
        <v>381</v>
      </c>
      <c r="J556" s="73" t="s">
        <v>2104</v>
      </c>
      <c r="K556" s="74"/>
      <c r="L556" s="74"/>
      <c r="M556" s="75"/>
      <c r="N556" s="5">
        <v>0.14621318249963999</v>
      </c>
    </row>
    <row r="557" spans="2:14">
      <c r="B557" s="71">
        <v>382</v>
      </c>
      <c r="C557" s="73" t="s">
        <v>1061</v>
      </c>
      <c r="D557" s="74"/>
      <c r="E557" s="74"/>
      <c r="F557" s="75"/>
      <c r="G557" s="5">
        <v>0.1172343081129</v>
      </c>
      <c r="I557" s="71">
        <v>382</v>
      </c>
      <c r="J557" s="73" t="s">
        <v>1147</v>
      </c>
      <c r="K557" s="74"/>
      <c r="L557" s="74"/>
      <c r="M557" s="75"/>
      <c r="N557" s="5">
        <v>0.14619865961780201</v>
      </c>
    </row>
    <row r="558" spans="2:14">
      <c r="B558" s="71">
        <v>383</v>
      </c>
      <c r="C558" s="73" t="s">
        <v>1857</v>
      </c>
      <c r="D558" s="74"/>
      <c r="E558" s="74"/>
      <c r="F558" s="75"/>
      <c r="G558" s="5">
        <v>0.1172343081129</v>
      </c>
      <c r="I558" s="71">
        <v>383</v>
      </c>
      <c r="J558" s="73" t="s">
        <v>932</v>
      </c>
      <c r="K558" s="74"/>
      <c r="L558" s="74"/>
      <c r="M558" s="75"/>
      <c r="N558" s="5">
        <v>0.14593868407369701</v>
      </c>
    </row>
    <row r="559" spans="2:14">
      <c r="B559" s="71">
        <v>384</v>
      </c>
      <c r="C559" s="73" t="s">
        <v>1111</v>
      </c>
      <c r="D559" s="74"/>
      <c r="E559" s="74"/>
      <c r="F559" s="75"/>
      <c r="G559" s="5">
        <v>0.117233292840994</v>
      </c>
      <c r="I559" s="71">
        <v>384</v>
      </c>
      <c r="J559" s="73" t="s">
        <v>2101</v>
      </c>
      <c r="K559" s="74"/>
      <c r="L559" s="74"/>
      <c r="M559" s="75"/>
      <c r="N559" s="5">
        <v>0.14593868407369701</v>
      </c>
    </row>
    <row r="560" spans="2:14">
      <c r="B560" s="71">
        <v>385</v>
      </c>
      <c r="C560" s="73" t="s">
        <v>1235</v>
      </c>
      <c r="D560" s="74"/>
      <c r="E560" s="74"/>
      <c r="F560" s="75"/>
      <c r="G560" s="5">
        <v>0.11718199237415999</v>
      </c>
      <c r="I560" s="71">
        <v>385</v>
      </c>
      <c r="J560" s="73" t="s">
        <v>2100</v>
      </c>
      <c r="K560" s="74"/>
      <c r="L560" s="74"/>
      <c r="M560" s="75"/>
      <c r="N560" s="5">
        <v>0.14593868407369701</v>
      </c>
    </row>
    <row r="561" spans="2:14">
      <c r="B561" s="71">
        <v>386</v>
      </c>
      <c r="C561" s="73" t="s">
        <v>985</v>
      </c>
      <c r="D561" s="74"/>
      <c r="E561" s="74"/>
      <c r="F561" s="75"/>
      <c r="G561" s="5">
        <v>0.116953439252983</v>
      </c>
      <c r="I561" s="71">
        <v>386</v>
      </c>
      <c r="J561" s="73" t="s">
        <v>929</v>
      </c>
      <c r="K561" s="74"/>
      <c r="L561" s="74"/>
      <c r="M561" s="75"/>
      <c r="N561" s="5">
        <v>0.145770633583861</v>
      </c>
    </row>
    <row r="562" spans="2:14">
      <c r="B562" s="71">
        <v>387</v>
      </c>
      <c r="C562" s="73" t="s">
        <v>1205</v>
      </c>
      <c r="D562" s="74"/>
      <c r="E562" s="74"/>
      <c r="F562" s="75"/>
      <c r="G562" s="5">
        <v>0.116902138786149</v>
      </c>
      <c r="I562" s="71">
        <v>387</v>
      </c>
      <c r="J562" s="73" t="s">
        <v>1299</v>
      </c>
      <c r="K562" s="74"/>
      <c r="L562" s="74"/>
      <c r="M562" s="75"/>
      <c r="N562" s="5">
        <v>0.145643917450024</v>
      </c>
    </row>
    <row r="563" spans="2:14">
      <c r="B563" s="71">
        <v>388</v>
      </c>
      <c r="C563" s="73" t="s">
        <v>1858</v>
      </c>
      <c r="D563" s="74"/>
      <c r="E563" s="74"/>
      <c r="F563" s="75"/>
      <c r="G563" s="5">
        <v>0.116850838319315</v>
      </c>
      <c r="I563" s="71">
        <v>388</v>
      </c>
      <c r="J563" s="73" t="s">
        <v>1033</v>
      </c>
      <c r="K563" s="74"/>
      <c r="L563" s="74"/>
      <c r="M563" s="75"/>
      <c r="N563" s="5">
        <v>0.145634501515646</v>
      </c>
    </row>
    <row r="564" spans="2:14">
      <c r="B564" s="71">
        <v>389</v>
      </c>
      <c r="C564" s="73" t="s">
        <v>1859</v>
      </c>
      <c r="D564" s="74"/>
      <c r="E564" s="74"/>
      <c r="F564" s="75"/>
      <c r="G564" s="5">
        <v>0.116850838319315</v>
      </c>
      <c r="I564" s="71">
        <v>389</v>
      </c>
      <c r="J564" s="73" t="s">
        <v>455</v>
      </c>
      <c r="K564" s="74"/>
      <c r="L564" s="74"/>
      <c r="M564" s="75"/>
      <c r="N564" s="5">
        <v>0.14467599131435899</v>
      </c>
    </row>
    <row r="565" spans="2:14">
      <c r="B565" s="71">
        <v>390</v>
      </c>
      <c r="C565" s="73" t="s">
        <v>539</v>
      </c>
      <c r="D565" s="74"/>
      <c r="E565" s="74"/>
      <c r="F565" s="75"/>
      <c r="G565" s="5">
        <v>0.115167150725455</v>
      </c>
      <c r="I565" s="71">
        <v>390</v>
      </c>
      <c r="J565" s="73" t="s">
        <v>1539</v>
      </c>
      <c r="K565" s="74"/>
      <c r="L565" s="74"/>
      <c r="M565" s="75"/>
      <c r="N565" s="5">
        <v>0.14443995458646999</v>
      </c>
    </row>
    <row r="566" spans="2:14">
      <c r="B566" s="71">
        <v>391</v>
      </c>
      <c r="C566" s="73" t="s">
        <v>1860</v>
      </c>
      <c r="D566" s="74"/>
      <c r="E566" s="74"/>
      <c r="F566" s="75"/>
      <c r="G566" s="5">
        <v>0.115167150725455</v>
      </c>
      <c r="I566" s="71">
        <v>391</v>
      </c>
      <c r="J566" s="73" t="s">
        <v>1517</v>
      </c>
      <c r="K566" s="74"/>
      <c r="L566" s="74"/>
      <c r="M566" s="75"/>
      <c r="N566" s="5">
        <v>0.14431275967630899</v>
      </c>
    </row>
    <row r="567" spans="2:14">
      <c r="B567" s="71">
        <v>392</v>
      </c>
      <c r="C567" s="73" t="s">
        <v>1535</v>
      </c>
      <c r="D567" s="74"/>
      <c r="E567" s="74"/>
      <c r="F567" s="75"/>
      <c r="G567" s="5">
        <v>0.115134034788414</v>
      </c>
      <c r="I567" s="71">
        <v>392</v>
      </c>
      <c r="J567" s="73" t="s">
        <v>1375</v>
      </c>
      <c r="K567" s="74"/>
      <c r="L567" s="74"/>
      <c r="M567" s="75"/>
      <c r="N567" s="5">
        <v>0.14376775262712499</v>
      </c>
    </row>
    <row r="568" spans="2:14">
      <c r="B568" s="71">
        <v>393</v>
      </c>
      <c r="C568" s="73" t="s">
        <v>713</v>
      </c>
      <c r="D568" s="74"/>
      <c r="E568" s="74"/>
      <c r="F568" s="75"/>
      <c r="G568" s="5">
        <v>0.11508781068111</v>
      </c>
      <c r="I568" s="71">
        <v>393</v>
      </c>
      <c r="J568" s="73" t="s">
        <v>535</v>
      </c>
      <c r="K568" s="74"/>
      <c r="L568" s="74"/>
      <c r="M568" s="75"/>
      <c r="N568" s="5">
        <v>0.14305214161437599</v>
      </c>
    </row>
    <row r="569" spans="2:14">
      <c r="B569" s="71">
        <v>394</v>
      </c>
      <c r="C569" s="73" t="s">
        <v>1385</v>
      </c>
      <c r="D569" s="74"/>
      <c r="E569" s="74"/>
      <c r="F569" s="75"/>
      <c r="G569" s="5">
        <v>0.11508781068111</v>
      </c>
      <c r="I569" s="71">
        <v>394</v>
      </c>
      <c r="J569" s="73" t="s">
        <v>1272</v>
      </c>
      <c r="K569" s="74"/>
      <c r="L569" s="74"/>
      <c r="M569" s="75"/>
      <c r="N569" s="5">
        <v>0.142970749639242</v>
      </c>
    </row>
    <row r="570" spans="2:14">
      <c r="B570" s="71">
        <v>395</v>
      </c>
      <c r="C570" s="73" t="s">
        <v>920</v>
      </c>
      <c r="D570" s="74"/>
      <c r="E570" s="74"/>
      <c r="F570" s="75"/>
      <c r="G570" s="5">
        <v>0.11478299522466601</v>
      </c>
      <c r="I570" s="71">
        <v>395</v>
      </c>
      <c r="J570" s="73" t="s">
        <v>926</v>
      </c>
      <c r="K570" s="74"/>
      <c r="L570" s="74"/>
      <c r="M570" s="75"/>
      <c r="N570" s="5">
        <v>0.141702949932445</v>
      </c>
    </row>
    <row r="571" spans="2:14">
      <c r="B571" s="71">
        <v>396</v>
      </c>
      <c r="C571" s="73" t="s">
        <v>1861</v>
      </c>
      <c r="D571" s="74"/>
      <c r="E571" s="74"/>
      <c r="F571" s="75"/>
      <c r="G571" s="5">
        <v>0.11478299522466601</v>
      </c>
      <c r="I571" s="71">
        <v>396</v>
      </c>
      <c r="J571" s="73" t="s">
        <v>874</v>
      </c>
      <c r="K571" s="74"/>
      <c r="L571" s="74"/>
      <c r="M571" s="75"/>
      <c r="N571" s="5">
        <v>0.14165060372098601</v>
      </c>
    </row>
    <row r="572" spans="2:14">
      <c r="B572" s="71">
        <v>397</v>
      </c>
      <c r="C572" s="73" t="s">
        <v>1238</v>
      </c>
      <c r="D572" s="74"/>
      <c r="E572" s="74"/>
      <c r="F572" s="75"/>
      <c r="G572" s="5">
        <v>0.113599124395489</v>
      </c>
      <c r="I572" s="71">
        <v>397</v>
      </c>
      <c r="J572" s="73" t="s">
        <v>1149</v>
      </c>
      <c r="K572" s="74"/>
      <c r="L572" s="74"/>
      <c r="M572" s="75"/>
      <c r="N572" s="5">
        <v>0.14143451600661</v>
      </c>
    </row>
    <row r="573" spans="2:14">
      <c r="B573" s="71">
        <v>398</v>
      </c>
      <c r="C573" s="73" t="s">
        <v>1862</v>
      </c>
      <c r="D573" s="74"/>
      <c r="E573" s="74"/>
      <c r="F573" s="75"/>
      <c r="G573" s="5">
        <v>0.113599124395489</v>
      </c>
      <c r="I573" s="71">
        <v>398</v>
      </c>
      <c r="J573" s="73" t="s">
        <v>773</v>
      </c>
      <c r="K573" s="74"/>
      <c r="L573" s="74"/>
      <c r="M573" s="75"/>
      <c r="N573" s="5">
        <v>0.14121236379212501</v>
      </c>
    </row>
    <row r="574" spans="2:14">
      <c r="B574" s="71">
        <v>399</v>
      </c>
      <c r="C574" s="73" t="s">
        <v>400</v>
      </c>
      <c r="D574" s="74"/>
      <c r="E574" s="74"/>
      <c r="F574" s="75"/>
      <c r="G574" s="5">
        <v>0.113126220309655</v>
      </c>
      <c r="I574" s="71">
        <v>399</v>
      </c>
      <c r="J574" s="73" t="s">
        <v>1511</v>
      </c>
      <c r="K574" s="74"/>
      <c r="L574" s="74"/>
      <c r="M574" s="75"/>
      <c r="N574" s="5">
        <v>0.14111134198769401</v>
      </c>
    </row>
    <row r="575" spans="2:14">
      <c r="B575" s="71">
        <v>400</v>
      </c>
      <c r="C575" s="73" t="s">
        <v>1863</v>
      </c>
      <c r="D575" s="74"/>
      <c r="E575" s="74"/>
      <c r="F575" s="75"/>
      <c r="G575" s="5">
        <v>0.113085348970987</v>
      </c>
      <c r="I575" s="71">
        <v>400</v>
      </c>
      <c r="J575" s="73" t="s">
        <v>791</v>
      </c>
      <c r="K575" s="74"/>
      <c r="L575" s="74"/>
      <c r="M575" s="75"/>
      <c r="N575" s="5">
        <v>0.141007926301641</v>
      </c>
    </row>
    <row r="576" spans="2:14">
      <c r="B576" s="71">
        <v>401</v>
      </c>
      <c r="C576" s="73" t="s">
        <v>1864</v>
      </c>
      <c r="D576" s="74"/>
      <c r="E576" s="74"/>
      <c r="F576" s="75"/>
      <c r="G576" s="5">
        <v>0.11297529562259399</v>
      </c>
      <c r="I576" s="71">
        <v>401</v>
      </c>
      <c r="J576" s="73" t="s">
        <v>1766</v>
      </c>
      <c r="K576" s="74"/>
      <c r="L576" s="74"/>
      <c r="M576" s="75"/>
      <c r="N576" s="5">
        <v>0.14097568869580401</v>
      </c>
    </row>
    <row r="577" spans="2:14">
      <c r="B577" s="71">
        <v>402</v>
      </c>
      <c r="C577" s="73" t="s">
        <v>1037</v>
      </c>
      <c r="D577" s="74"/>
      <c r="E577" s="74"/>
      <c r="F577" s="75"/>
      <c r="G577" s="5">
        <v>0.11292399515576</v>
      </c>
      <c r="I577" s="71">
        <v>402</v>
      </c>
      <c r="J577" s="73" t="s">
        <v>373</v>
      </c>
      <c r="K577" s="74"/>
      <c r="L577" s="74"/>
      <c r="M577" s="75"/>
      <c r="N577" s="5">
        <v>0.140855356246291</v>
      </c>
    </row>
    <row r="578" spans="2:14">
      <c r="B578" s="71">
        <v>403</v>
      </c>
      <c r="C578" s="73" t="s">
        <v>387</v>
      </c>
      <c r="D578" s="74"/>
      <c r="E578" s="74"/>
      <c r="F578" s="75"/>
      <c r="G578" s="5">
        <v>0.112604333341025</v>
      </c>
      <c r="I578" s="71">
        <v>403</v>
      </c>
      <c r="J578" s="73" t="s">
        <v>413</v>
      </c>
      <c r="K578" s="74"/>
      <c r="L578" s="74"/>
      <c r="M578" s="75"/>
      <c r="N578" s="5">
        <v>0.14070757395418501</v>
      </c>
    </row>
    <row r="579" spans="2:14">
      <c r="B579" s="71">
        <v>404</v>
      </c>
      <c r="C579" s="73" t="s">
        <v>1410</v>
      </c>
      <c r="D579" s="74"/>
      <c r="E579" s="74"/>
      <c r="F579" s="75"/>
      <c r="G579" s="5">
        <v>0.111628306212364</v>
      </c>
      <c r="I579" s="71">
        <v>404</v>
      </c>
      <c r="J579" s="73" t="s">
        <v>1387</v>
      </c>
      <c r="K579" s="74"/>
      <c r="L579" s="74"/>
      <c r="M579" s="75"/>
      <c r="N579" s="5">
        <v>0.140117242746299</v>
      </c>
    </row>
    <row r="580" spans="2:14">
      <c r="B580" s="71">
        <v>405</v>
      </c>
      <c r="C580" s="73" t="s">
        <v>1414</v>
      </c>
      <c r="D580" s="74"/>
      <c r="E580" s="74"/>
      <c r="F580" s="75"/>
      <c r="G580" s="5">
        <v>0.111628306212364</v>
      </c>
      <c r="I580" s="71">
        <v>405</v>
      </c>
      <c r="J580" s="73" t="s">
        <v>2070</v>
      </c>
      <c r="K580" s="74"/>
      <c r="L580" s="74"/>
      <c r="M580" s="75"/>
      <c r="N580" s="5">
        <v>0.13987466274197699</v>
      </c>
    </row>
    <row r="581" spans="2:14">
      <c r="B581" s="71">
        <v>406</v>
      </c>
      <c r="C581" s="73" t="s">
        <v>1865</v>
      </c>
      <c r="D581" s="74"/>
      <c r="E581" s="74"/>
      <c r="F581" s="75"/>
      <c r="G581" s="5">
        <v>0.111350153603463</v>
      </c>
      <c r="I581" s="71">
        <v>406</v>
      </c>
      <c r="J581" s="73" t="s">
        <v>2067</v>
      </c>
      <c r="K581" s="74"/>
      <c r="L581" s="74"/>
      <c r="M581" s="75"/>
      <c r="N581" s="5">
        <v>0.13979151525365399</v>
      </c>
    </row>
    <row r="582" spans="2:14">
      <c r="B582" s="71">
        <v>407</v>
      </c>
      <c r="C582" s="73" t="s">
        <v>1623</v>
      </c>
      <c r="D582" s="74"/>
      <c r="E582" s="74"/>
      <c r="F582" s="75"/>
      <c r="G582" s="5">
        <v>0.11123901056532901</v>
      </c>
      <c r="I582" s="71">
        <v>407</v>
      </c>
      <c r="J582" s="73" t="s">
        <v>772</v>
      </c>
      <c r="K582" s="74"/>
      <c r="L582" s="74"/>
      <c r="M582" s="75"/>
      <c r="N582" s="5">
        <v>0.139700068975709</v>
      </c>
    </row>
    <row r="583" spans="2:14">
      <c r="B583" s="71">
        <v>408</v>
      </c>
      <c r="C583" s="73" t="s">
        <v>1545</v>
      </c>
      <c r="D583" s="74"/>
      <c r="E583" s="74"/>
      <c r="F583" s="75"/>
      <c r="G583" s="5">
        <v>0.111152691191075</v>
      </c>
      <c r="I583" s="71">
        <v>408</v>
      </c>
      <c r="J583" s="73" t="s">
        <v>543</v>
      </c>
      <c r="K583" s="74"/>
      <c r="L583" s="74"/>
      <c r="M583" s="75"/>
      <c r="N583" s="5">
        <v>0.13948254493236001</v>
      </c>
    </row>
    <row r="584" spans="2:14">
      <c r="B584" s="71">
        <v>409</v>
      </c>
      <c r="C584" s="73" t="s">
        <v>1625</v>
      </c>
      <c r="D584" s="74"/>
      <c r="E584" s="74"/>
      <c r="F584" s="75"/>
      <c r="G584" s="5">
        <v>0.11068441695775599</v>
      </c>
      <c r="I584" s="71">
        <v>409</v>
      </c>
      <c r="J584" s="73" t="s">
        <v>445</v>
      </c>
      <c r="K584" s="74"/>
      <c r="L584" s="74"/>
      <c r="M584" s="75"/>
      <c r="N584" s="5">
        <v>0.13924251840176799</v>
      </c>
    </row>
    <row r="585" spans="2:14">
      <c r="B585" s="71">
        <v>410</v>
      </c>
      <c r="C585" s="73" t="s">
        <v>1254</v>
      </c>
      <c r="D585" s="74"/>
      <c r="E585" s="74"/>
      <c r="F585" s="75"/>
      <c r="G585" s="5">
        <v>0.11004933514494</v>
      </c>
      <c r="I585" s="71">
        <v>410</v>
      </c>
      <c r="J585" s="73" t="s">
        <v>1595</v>
      </c>
      <c r="K585" s="74"/>
      <c r="L585" s="74"/>
      <c r="M585" s="75"/>
      <c r="N585" s="5">
        <v>0.13861372549582901</v>
      </c>
    </row>
    <row r="586" spans="2:14">
      <c r="B586" s="71">
        <v>411</v>
      </c>
      <c r="C586" s="73" t="s">
        <v>1596</v>
      </c>
      <c r="D586" s="74"/>
      <c r="E586" s="74"/>
      <c r="F586" s="75"/>
      <c r="G586" s="5">
        <v>0.10975441726069</v>
      </c>
      <c r="I586" s="71">
        <v>411</v>
      </c>
      <c r="J586" s="73" t="s">
        <v>495</v>
      </c>
      <c r="K586" s="74"/>
      <c r="L586" s="74"/>
      <c r="M586" s="75"/>
      <c r="N586" s="5">
        <v>0.137840342139945</v>
      </c>
    </row>
    <row r="587" spans="2:14">
      <c r="B587" s="71">
        <v>412</v>
      </c>
      <c r="C587" s="73" t="s">
        <v>438</v>
      </c>
      <c r="D587" s="74"/>
      <c r="E587" s="74"/>
      <c r="F587" s="75"/>
      <c r="G587" s="5">
        <v>0.109581215062852</v>
      </c>
      <c r="I587" s="71">
        <v>412</v>
      </c>
      <c r="J587" s="73" t="s">
        <v>1738</v>
      </c>
      <c r="K587" s="74"/>
      <c r="L587" s="74"/>
      <c r="M587" s="75"/>
      <c r="N587" s="5">
        <v>0.137840342139945</v>
      </c>
    </row>
    <row r="588" spans="2:14">
      <c r="B588" s="71">
        <v>413</v>
      </c>
      <c r="C588" s="73" t="s">
        <v>1193</v>
      </c>
      <c r="D588" s="74"/>
      <c r="E588" s="74"/>
      <c r="F588" s="75"/>
      <c r="G588" s="5">
        <v>0.10948867116817</v>
      </c>
      <c r="I588" s="71">
        <v>413</v>
      </c>
      <c r="J588" s="73" t="s">
        <v>714</v>
      </c>
      <c r="K588" s="74"/>
      <c r="L588" s="74"/>
      <c r="M588" s="75"/>
      <c r="N588" s="5">
        <v>0.13703488077033199</v>
      </c>
    </row>
    <row r="589" spans="2:14">
      <c r="B589" s="71">
        <v>414</v>
      </c>
      <c r="C589" s="73" t="s">
        <v>1866</v>
      </c>
      <c r="D589" s="74"/>
      <c r="E589" s="74"/>
      <c r="F589" s="75"/>
      <c r="G589" s="5">
        <v>0.10948867116817</v>
      </c>
      <c r="I589" s="71">
        <v>414</v>
      </c>
      <c r="J589" s="73" t="s">
        <v>1361</v>
      </c>
      <c r="K589" s="74"/>
      <c r="L589" s="74"/>
      <c r="M589" s="75"/>
      <c r="N589" s="5">
        <v>0.13703488077033199</v>
      </c>
    </row>
    <row r="590" spans="2:14">
      <c r="B590" s="71">
        <v>415</v>
      </c>
      <c r="C590" s="73" t="s">
        <v>1867</v>
      </c>
      <c r="D590" s="74"/>
      <c r="E590" s="74"/>
      <c r="F590" s="75"/>
      <c r="G590" s="5">
        <v>0.10948867116817</v>
      </c>
      <c r="I590" s="71">
        <v>415</v>
      </c>
      <c r="J590" s="73" t="s">
        <v>1974</v>
      </c>
      <c r="K590" s="74"/>
      <c r="L590" s="74"/>
      <c r="M590" s="75"/>
      <c r="N590" s="5">
        <v>0.13703488077033199</v>
      </c>
    </row>
    <row r="591" spans="2:14">
      <c r="B591" s="71">
        <v>416</v>
      </c>
      <c r="C591" s="73" t="s">
        <v>1590</v>
      </c>
      <c r="D591" s="74"/>
      <c r="E591" s="74"/>
      <c r="F591" s="75"/>
      <c r="G591" s="5">
        <v>0.10927353983528</v>
      </c>
      <c r="I591" s="71">
        <v>416</v>
      </c>
      <c r="J591" s="73" t="s">
        <v>368</v>
      </c>
      <c r="K591" s="74"/>
      <c r="L591" s="74"/>
      <c r="M591" s="75"/>
      <c r="N591" s="5">
        <v>0.13662169680244399</v>
      </c>
    </row>
    <row r="592" spans="2:14">
      <c r="B592" s="71">
        <v>417</v>
      </c>
      <c r="C592" s="73" t="s">
        <v>1868</v>
      </c>
      <c r="D592" s="74"/>
      <c r="E592" s="74"/>
      <c r="F592" s="75"/>
      <c r="G592" s="5">
        <v>0.10872578203750401</v>
      </c>
      <c r="I592" s="71">
        <v>417</v>
      </c>
      <c r="J592" s="73" t="s">
        <v>904</v>
      </c>
      <c r="K592" s="74"/>
      <c r="L592" s="74"/>
      <c r="M592" s="75"/>
      <c r="N592" s="5">
        <v>0.136403853574879</v>
      </c>
    </row>
    <row r="593" spans="2:14">
      <c r="B593" s="71">
        <v>418</v>
      </c>
      <c r="C593" s="73" t="s">
        <v>1171</v>
      </c>
      <c r="D593" s="74"/>
      <c r="E593" s="74"/>
      <c r="F593" s="75"/>
      <c r="G593" s="5">
        <v>0.10857916295381501</v>
      </c>
      <c r="I593" s="71">
        <v>418</v>
      </c>
      <c r="J593" s="73" t="s">
        <v>1115</v>
      </c>
      <c r="K593" s="74"/>
      <c r="L593" s="74"/>
      <c r="M593" s="75"/>
      <c r="N593" s="5">
        <v>0.13617691359715201</v>
      </c>
    </row>
    <row r="594" spans="2:14">
      <c r="B594" s="71">
        <v>419</v>
      </c>
      <c r="C594" s="73" t="s">
        <v>1066</v>
      </c>
      <c r="D594" s="74"/>
      <c r="E594" s="74"/>
      <c r="F594" s="75"/>
      <c r="G594" s="5">
        <v>0.108521595442073</v>
      </c>
      <c r="I594" s="71">
        <v>419</v>
      </c>
      <c r="J594" s="73" t="s">
        <v>353</v>
      </c>
      <c r="K594" s="74"/>
      <c r="L594" s="74"/>
      <c r="M594" s="75"/>
      <c r="N594" s="5">
        <v>0.13602051333120799</v>
      </c>
    </row>
    <row r="595" spans="2:14">
      <c r="B595" s="71">
        <v>420</v>
      </c>
      <c r="C595" s="73" t="s">
        <v>507</v>
      </c>
      <c r="D595" s="74"/>
      <c r="E595" s="74"/>
      <c r="F595" s="75"/>
      <c r="G595" s="5">
        <v>0.108393426666163</v>
      </c>
      <c r="I595" s="71">
        <v>420</v>
      </c>
      <c r="J595" s="73" t="s">
        <v>2069</v>
      </c>
      <c r="K595" s="74"/>
      <c r="L595" s="74"/>
      <c r="M595" s="75"/>
      <c r="N595" s="5">
        <v>0.135794211721913</v>
      </c>
    </row>
    <row r="596" spans="2:14">
      <c r="B596" s="71">
        <v>421</v>
      </c>
      <c r="C596" s="73" t="s">
        <v>584</v>
      </c>
      <c r="D596" s="74"/>
      <c r="E596" s="74"/>
      <c r="F596" s="75"/>
      <c r="G596" s="5">
        <v>0.108363983780888</v>
      </c>
      <c r="I596" s="71">
        <v>421</v>
      </c>
      <c r="J596" s="73" t="s">
        <v>974</v>
      </c>
      <c r="K596" s="74"/>
      <c r="L596" s="74"/>
      <c r="M596" s="75"/>
      <c r="N596" s="5">
        <v>0.13544454541305101</v>
      </c>
    </row>
    <row r="597" spans="2:14">
      <c r="B597" s="71">
        <v>422</v>
      </c>
      <c r="C597" s="73" t="s">
        <v>848</v>
      </c>
      <c r="D597" s="74"/>
      <c r="E597" s="74"/>
      <c r="F597" s="75"/>
      <c r="G597" s="5">
        <v>0.10826138284721901</v>
      </c>
      <c r="I597" s="71">
        <v>422</v>
      </c>
      <c r="J597" s="73" t="s">
        <v>1143</v>
      </c>
      <c r="K597" s="74"/>
      <c r="L597" s="74"/>
      <c r="M597" s="75"/>
      <c r="N597" s="5">
        <v>0.13533570359532299</v>
      </c>
    </row>
    <row r="598" spans="2:14">
      <c r="B598" s="71">
        <v>423</v>
      </c>
      <c r="C598" s="73" t="s">
        <v>644</v>
      </c>
      <c r="D598" s="74"/>
      <c r="E598" s="74"/>
      <c r="F598" s="75"/>
      <c r="G598" s="5">
        <v>0.108216174011821</v>
      </c>
      <c r="I598" s="71">
        <v>423</v>
      </c>
      <c r="J598" s="73" t="s">
        <v>1590</v>
      </c>
      <c r="K598" s="74"/>
      <c r="L598" s="74"/>
      <c r="M598" s="75"/>
      <c r="N598" s="5">
        <v>0.135174834750352</v>
      </c>
    </row>
    <row r="599" spans="2:14">
      <c r="B599" s="71">
        <v>424</v>
      </c>
      <c r="C599" s="73" t="s">
        <v>481</v>
      </c>
      <c r="D599" s="74"/>
      <c r="E599" s="74"/>
      <c r="F599" s="75"/>
      <c r="G599" s="5">
        <v>0.108177567101593</v>
      </c>
      <c r="I599" s="71">
        <v>424</v>
      </c>
      <c r="J599" s="73" t="s">
        <v>695</v>
      </c>
      <c r="K599" s="74"/>
      <c r="L599" s="74"/>
      <c r="M599" s="75"/>
      <c r="N599" s="5">
        <v>0.13498412218116401</v>
      </c>
    </row>
    <row r="600" spans="2:14">
      <c r="B600" s="71">
        <v>425</v>
      </c>
      <c r="C600" s="73" t="s">
        <v>1121</v>
      </c>
      <c r="D600" s="74"/>
      <c r="E600" s="74"/>
      <c r="F600" s="75"/>
      <c r="G600" s="5">
        <v>0.10809375135596599</v>
      </c>
      <c r="I600" s="71">
        <v>425</v>
      </c>
      <c r="J600" s="73" t="s">
        <v>1965</v>
      </c>
      <c r="K600" s="74"/>
      <c r="L600" s="74"/>
      <c r="M600" s="75"/>
      <c r="N600" s="5">
        <v>0.13498412218116401</v>
      </c>
    </row>
    <row r="601" spans="2:14">
      <c r="B601" s="71">
        <v>426</v>
      </c>
      <c r="C601" s="73" t="s">
        <v>350</v>
      </c>
      <c r="D601" s="74"/>
      <c r="E601" s="74"/>
      <c r="F601" s="75"/>
      <c r="G601" s="5">
        <v>0.108035126047841</v>
      </c>
      <c r="I601" s="71">
        <v>426</v>
      </c>
      <c r="J601" s="73" t="s">
        <v>380</v>
      </c>
      <c r="K601" s="74"/>
      <c r="L601" s="74"/>
      <c r="M601" s="75"/>
      <c r="N601" s="5">
        <v>0.134447094737386</v>
      </c>
    </row>
    <row r="602" spans="2:14">
      <c r="B602" s="71">
        <v>427</v>
      </c>
      <c r="C602" s="73" t="s">
        <v>358</v>
      </c>
      <c r="D602" s="74"/>
      <c r="E602" s="74"/>
      <c r="F602" s="75"/>
      <c r="G602" s="5">
        <v>0.108035126047841</v>
      </c>
      <c r="I602" s="71">
        <v>427</v>
      </c>
      <c r="J602" s="73" t="s">
        <v>1144</v>
      </c>
      <c r="K602" s="74"/>
      <c r="L602" s="74"/>
      <c r="M602" s="75"/>
      <c r="N602" s="5">
        <v>0.134130942771228</v>
      </c>
    </row>
    <row r="603" spans="2:14">
      <c r="B603" s="71">
        <v>428</v>
      </c>
      <c r="C603" s="73" t="s">
        <v>1542</v>
      </c>
      <c r="D603" s="74"/>
      <c r="E603" s="74"/>
      <c r="F603" s="75"/>
      <c r="G603" s="5">
        <v>0.107231578200896</v>
      </c>
      <c r="I603" s="71">
        <v>428</v>
      </c>
      <c r="J603" s="73" t="s">
        <v>1501</v>
      </c>
      <c r="K603" s="74"/>
      <c r="L603" s="74"/>
      <c r="M603" s="75"/>
      <c r="N603" s="5">
        <v>0.13408083084928199</v>
      </c>
    </row>
    <row r="604" spans="2:14">
      <c r="B604" s="71">
        <v>429</v>
      </c>
      <c r="C604" s="73" t="s">
        <v>1869</v>
      </c>
      <c r="D604" s="74"/>
      <c r="E604" s="74"/>
      <c r="F604" s="75"/>
      <c r="G604" s="5">
        <v>0.107048807995567</v>
      </c>
      <c r="I604" s="71">
        <v>429</v>
      </c>
      <c r="J604" s="73" t="s">
        <v>1833</v>
      </c>
      <c r="K604" s="74"/>
      <c r="L604" s="74"/>
      <c r="M604" s="75"/>
      <c r="N604" s="5">
        <v>0.13402242013771501</v>
      </c>
    </row>
    <row r="605" spans="2:14">
      <c r="B605" s="71">
        <v>430</v>
      </c>
      <c r="C605" s="73" t="s">
        <v>1170</v>
      </c>
      <c r="D605" s="74"/>
      <c r="E605" s="74"/>
      <c r="F605" s="75"/>
      <c r="G605" s="5">
        <v>0.10699750752873299</v>
      </c>
      <c r="I605" s="71">
        <v>430</v>
      </c>
      <c r="J605" s="73" t="s">
        <v>691</v>
      </c>
      <c r="K605" s="74"/>
      <c r="L605" s="74"/>
      <c r="M605" s="75"/>
      <c r="N605" s="5">
        <v>0.133928260793932</v>
      </c>
    </row>
    <row r="606" spans="2:14">
      <c r="B606" s="71">
        <v>431</v>
      </c>
      <c r="C606" s="73" t="s">
        <v>1255</v>
      </c>
      <c r="D606" s="74"/>
      <c r="E606" s="74"/>
      <c r="F606" s="75"/>
      <c r="G606" s="5">
        <v>0.1069570933282</v>
      </c>
      <c r="I606" s="71">
        <v>431</v>
      </c>
      <c r="J606" s="73" t="s">
        <v>1502</v>
      </c>
      <c r="K606" s="74"/>
      <c r="L606" s="74"/>
      <c r="M606" s="75"/>
      <c r="N606" s="5">
        <v>0.133889479911663</v>
      </c>
    </row>
    <row r="607" spans="2:14">
      <c r="B607" s="71">
        <v>432</v>
      </c>
      <c r="C607" s="73" t="s">
        <v>1546</v>
      </c>
      <c r="D607" s="74"/>
      <c r="E607" s="74"/>
      <c r="F607" s="75"/>
      <c r="G607" s="5">
        <v>0.10691642398080101</v>
      </c>
      <c r="I607" s="71">
        <v>432</v>
      </c>
      <c r="J607" s="73" t="s">
        <v>2085</v>
      </c>
      <c r="K607" s="74"/>
      <c r="L607" s="74"/>
      <c r="M607" s="75"/>
      <c r="N607" s="5">
        <v>0.133801544660096</v>
      </c>
    </row>
    <row r="608" spans="2:14">
      <c r="B608" s="71">
        <v>433</v>
      </c>
      <c r="C608" s="73" t="s">
        <v>783</v>
      </c>
      <c r="D608" s="74"/>
      <c r="E608" s="74"/>
      <c r="F608" s="75"/>
      <c r="G608" s="5">
        <v>0.10691031108712599</v>
      </c>
      <c r="I608" s="71">
        <v>433</v>
      </c>
      <c r="J608" s="73" t="s">
        <v>2068</v>
      </c>
      <c r="K608" s="74"/>
      <c r="L608" s="74"/>
      <c r="M608" s="75"/>
      <c r="N608" s="5">
        <v>0.132923947657619</v>
      </c>
    </row>
    <row r="609" spans="2:14">
      <c r="B609" s="71">
        <v>434</v>
      </c>
      <c r="C609" s="73" t="s">
        <v>803</v>
      </c>
      <c r="D609" s="74"/>
      <c r="E609" s="74"/>
      <c r="F609" s="75"/>
      <c r="G609" s="5">
        <v>0.10691031108712599</v>
      </c>
      <c r="I609" s="71">
        <v>434</v>
      </c>
      <c r="J609" s="73" t="s">
        <v>451</v>
      </c>
      <c r="K609" s="74"/>
      <c r="L609" s="74"/>
      <c r="M609" s="75"/>
      <c r="N609" s="5">
        <v>0.13259135770432501</v>
      </c>
    </row>
    <row r="610" spans="2:14">
      <c r="B610" s="71">
        <v>435</v>
      </c>
      <c r="C610" s="73" t="s">
        <v>886</v>
      </c>
      <c r="D610" s="74"/>
      <c r="E610" s="74"/>
      <c r="F610" s="75"/>
      <c r="G610" s="5">
        <v>0.10691031108712599</v>
      </c>
      <c r="I610" s="71">
        <v>435</v>
      </c>
      <c r="J610" s="73" t="s">
        <v>1088</v>
      </c>
      <c r="K610" s="74"/>
      <c r="L610" s="74"/>
      <c r="M610" s="75"/>
      <c r="N610" s="5">
        <v>0.132507093071245</v>
      </c>
    </row>
    <row r="611" spans="2:14">
      <c r="B611" s="71">
        <v>436</v>
      </c>
      <c r="C611" s="73" t="s">
        <v>1067</v>
      </c>
      <c r="D611" s="74"/>
      <c r="E611" s="74"/>
      <c r="F611" s="75"/>
      <c r="G611" s="5">
        <v>0.10663548601860801</v>
      </c>
      <c r="I611" s="71">
        <v>436</v>
      </c>
      <c r="J611" s="73" t="s">
        <v>1852</v>
      </c>
      <c r="K611" s="74"/>
      <c r="L611" s="74"/>
      <c r="M611" s="75"/>
      <c r="N611" s="5">
        <v>0.132247117527139</v>
      </c>
    </row>
    <row r="612" spans="2:14">
      <c r="B612" s="71">
        <v>437</v>
      </c>
      <c r="C612" s="73" t="s">
        <v>522</v>
      </c>
      <c r="D612" s="74"/>
      <c r="E612" s="74"/>
      <c r="F612" s="75"/>
      <c r="G612" s="5">
        <v>0.106450903207416</v>
      </c>
      <c r="I612" s="71">
        <v>437</v>
      </c>
      <c r="J612" s="73" t="s">
        <v>1853</v>
      </c>
      <c r="K612" s="74"/>
      <c r="L612" s="74"/>
      <c r="M612" s="75"/>
      <c r="N612" s="5">
        <v>0.132247117527139</v>
      </c>
    </row>
    <row r="613" spans="2:14">
      <c r="B613" s="71">
        <v>438</v>
      </c>
      <c r="C613" s="73" t="s">
        <v>1404</v>
      </c>
      <c r="D613" s="74"/>
      <c r="E613" s="74"/>
      <c r="F613" s="75"/>
      <c r="G613" s="5">
        <v>0.106157303581975</v>
      </c>
      <c r="I613" s="71">
        <v>438</v>
      </c>
      <c r="J613" s="73" t="s">
        <v>956</v>
      </c>
      <c r="K613" s="74"/>
      <c r="L613" s="74"/>
      <c r="M613" s="75"/>
      <c r="N613" s="5">
        <v>0.13221344359232901</v>
      </c>
    </row>
    <row r="614" spans="2:14">
      <c r="B614" s="71">
        <v>439</v>
      </c>
      <c r="C614" s="73" t="s">
        <v>1408</v>
      </c>
      <c r="D614" s="74"/>
      <c r="E614" s="74"/>
      <c r="F614" s="75"/>
      <c r="G614" s="5">
        <v>0.106157303581975</v>
      </c>
      <c r="I614" s="71">
        <v>439</v>
      </c>
      <c r="J614" s="73" t="s">
        <v>905</v>
      </c>
      <c r="K614" s="74"/>
      <c r="L614" s="74"/>
      <c r="M614" s="75"/>
      <c r="N614" s="5">
        <v>0.131417876933418</v>
      </c>
    </row>
    <row r="615" spans="2:14">
      <c r="B615" s="71">
        <v>440</v>
      </c>
      <c r="C615" s="73" t="s">
        <v>1036</v>
      </c>
      <c r="D615" s="74"/>
      <c r="E615" s="74"/>
      <c r="F615" s="75"/>
      <c r="G615" s="5">
        <v>0.10588985651034601</v>
      </c>
      <c r="I615" s="71">
        <v>440</v>
      </c>
      <c r="J615" s="73" t="s">
        <v>2087</v>
      </c>
      <c r="K615" s="74"/>
      <c r="L615" s="74"/>
      <c r="M615" s="75"/>
      <c r="N615" s="5">
        <v>0.13139712995936501</v>
      </c>
    </row>
    <row r="616" spans="2:14">
      <c r="B616" s="71">
        <v>441</v>
      </c>
      <c r="C616" s="73" t="s">
        <v>1870</v>
      </c>
      <c r="D616" s="74"/>
      <c r="E616" s="74"/>
      <c r="F616" s="75"/>
      <c r="G616" s="5">
        <v>0.10588985651034601</v>
      </c>
      <c r="I616" s="71">
        <v>441</v>
      </c>
      <c r="J616" s="73" t="s">
        <v>399</v>
      </c>
      <c r="K616" s="74"/>
      <c r="L616" s="74"/>
      <c r="M616" s="75"/>
      <c r="N616" s="5">
        <v>0.131396491590932</v>
      </c>
    </row>
    <row r="617" spans="2:14">
      <c r="B617" s="71">
        <v>442</v>
      </c>
      <c r="C617" s="73" t="s">
        <v>1871</v>
      </c>
      <c r="D617" s="74"/>
      <c r="E617" s="74"/>
      <c r="F617" s="75"/>
      <c r="G617" s="5">
        <v>0.10588985651034601</v>
      </c>
      <c r="I617" s="71">
        <v>442</v>
      </c>
      <c r="J617" s="73" t="s">
        <v>915</v>
      </c>
      <c r="K617" s="74"/>
      <c r="L617" s="74"/>
      <c r="M617" s="75"/>
      <c r="N617" s="5">
        <v>0.130996394175909</v>
      </c>
    </row>
    <row r="618" spans="2:14">
      <c r="B618" s="71">
        <v>443</v>
      </c>
      <c r="C618" s="73" t="s">
        <v>773</v>
      </c>
      <c r="D618" s="74"/>
      <c r="E618" s="74"/>
      <c r="F618" s="75"/>
      <c r="G618" s="5">
        <v>0.105889144225344</v>
      </c>
      <c r="I618" s="71">
        <v>443</v>
      </c>
      <c r="J618" s="73" t="s">
        <v>1250</v>
      </c>
      <c r="K618" s="74"/>
      <c r="L618" s="74"/>
      <c r="M618" s="75"/>
      <c r="N618" s="5">
        <v>0.13089361685828901</v>
      </c>
    </row>
    <row r="619" spans="2:14">
      <c r="B619" s="71">
        <v>444</v>
      </c>
      <c r="C619" s="73" t="s">
        <v>1551</v>
      </c>
      <c r="D619" s="74"/>
      <c r="E619" s="74"/>
      <c r="F619" s="75"/>
      <c r="G619" s="5">
        <v>0.105684920420995</v>
      </c>
      <c r="I619" s="71">
        <v>444</v>
      </c>
      <c r="J619" s="73" t="s">
        <v>1154</v>
      </c>
      <c r="K619" s="74"/>
      <c r="L619" s="74"/>
      <c r="M619" s="75"/>
      <c r="N619" s="5">
        <v>0.13081908734380299</v>
      </c>
    </row>
    <row r="620" spans="2:14">
      <c r="B620" s="71">
        <v>445</v>
      </c>
      <c r="C620" s="73" t="s">
        <v>772</v>
      </c>
      <c r="D620" s="74"/>
      <c r="E620" s="74"/>
      <c r="F620" s="75"/>
      <c r="G620" s="5">
        <v>0.105257411215149</v>
      </c>
      <c r="I620" s="71">
        <v>445</v>
      </c>
      <c r="J620" s="73" t="s">
        <v>1755</v>
      </c>
      <c r="K620" s="74"/>
      <c r="L620" s="74"/>
      <c r="M620" s="75"/>
      <c r="N620" s="5">
        <v>0.13045569611364499</v>
      </c>
    </row>
    <row r="621" spans="2:14">
      <c r="B621" s="71">
        <v>446</v>
      </c>
      <c r="C621" s="73" t="s">
        <v>441</v>
      </c>
      <c r="D621" s="74"/>
      <c r="E621" s="74"/>
      <c r="F621" s="75"/>
      <c r="G621" s="5">
        <v>0.105017025658042</v>
      </c>
      <c r="I621" s="71">
        <v>446</v>
      </c>
      <c r="J621" s="73" t="s">
        <v>1756</v>
      </c>
      <c r="K621" s="74"/>
      <c r="L621" s="74"/>
      <c r="M621" s="75"/>
      <c r="N621" s="5">
        <v>0.13045569611364499</v>
      </c>
    </row>
    <row r="622" spans="2:14">
      <c r="B622" s="71">
        <v>447</v>
      </c>
      <c r="C622" s="73" t="s">
        <v>1290</v>
      </c>
      <c r="D622" s="74"/>
      <c r="E622" s="74"/>
      <c r="F622" s="75"/>
      <c r="G622" s="5">
        <v>0.104839539119072</v>
      </c>
      <c r="I622" s="71">
        <v>447</v>
      </c>
      <c r="J622" s="73" t="s">
        <v>1622</v>
      </c>
      <c r="K622" s="74"/>
      <c r="L622" s="74"/>
      <c r="M622" s="75"/>
      <c r="N622" s="5">
        <v>0.13045569611364499</v>
      </c>
    </row>
    <row r="623" spans="2:14">
      <c r="B623" s="71">
        <v>448</v>
      </c>
      <c r="C623" s="73" t="s">
        <v>474</v>
      </c>
      <c r="D623" s="74"/>
      <c r="E623" s="74"/>
      <c r="F623" s="75"/>
      <c r="G623" s="5">
        <v>0.104694211716394</v>
      </c>
      <c r="I623" s="71">
        <v>448</v>
      </c>
      <c r="J623" s="73" t="s">
        <v>1827</v>
      </c>
      <c r="K623" s="74"/>
      <c r="L623" s="74"/>
      <c r="M623" s="75"/>
      <c r="N623" s="5">
        <v>0.130259557412782</v>
      </c>
    </row>
    <row r="624" spans="2:14">
      <c r="B624" s="71">
        <v>449</v>
      </c>
      <c r="C624" s="73" t="s">
        <v>662</v>
      </c>
      <c r="D624" s="74"/>
      <c r="E624" s="74"/>
      <c r="F624" s="75"/>
      <c r="G624" s="5">
        <v>0.104692569208441</v>
      </c>
      <c r="I624" s="71">
        <v>449</v>
      </c>
      <c r="J624" s="73" t="s">
        <v>1828</v>
      </c>
      <c r="K624" s="74"/>
      <c r="L624" s="74"/>
      <c r="M624" s="75"/>
      <c r="N624" s="5">
        <v>0.130259557412782</v>
      </c>
    </row>
    <row r="625" spans="2:14">
      <c r="B625" s="71">
        <v>450</v>
      </c>
      <c r="C625" s="73" t="s">
        <v>712</v>
      </c>
      <c r="D625" s="74"/>
      <c r="E625" s="74"/>
      <c r="F625" s="75"/>
      <c r="G625" s="5">
        <v>0.104263050721023</v>
      </c>
      <c r="I625" s="71">
        <v>450</v>
      </c>
      <c r="J625" s="73" t="s">
        <v>715</v>
      </c>
      <c r="K625" s="74"/>
      <c r="L625" s="74"/>
      <c r="M625" s="75"/>
      <c r="N625" s="5">
        <v>0.13021343529353899</v>
      </c>
    </row>
    <row r="626" spans="2:14">
      <c r="B626" s="71">
        <v>451</v>
      </c>
      <c r="C626" s="73" t="s">
        <v>1379</v>
      </c>
      <c r="D626" s="74"/>
      <c r="E626" s="74"/>
      <c r="F626" s="75"/>
      <c r="G626" s="5">
        <v>0.104263050721023</v>
      </c>
      <c r="I626" s="71">
        <v>451</v>
      </c>
      <c r="J626" s="73" t="s">
        <v>1367</v>
      </c>
      <c r="K626" s="74"/>
      <c r="L626" s="74"/>
      <c r="M626" s="75"/>
      <c r="N626" s="5">
        <v>0.13021343529353899</v>
      </c>
    </row>
    <row r="627" spans="2:14">
      <c r="B627" s="71">
        <v>452</v>
      </c>
      <c r="C627" s="73" t="s">
        <v>956</v>
      </c>
      <c r="D627" s="74"/>
      <c r="E627" s="74"/>
      <c r="F627" s="75"/>
      <c r="G627" s="5">
        <v>0.10408169977013899</v>
      </c>
      <c r="I627" s="71">
        <v>452</v>
      </c>
      <c r="J627" s="73" t="s">
        <v>1946</v>
      </c>
      <c r="K627" s="74"/>
      <c r="L627" s="74"/>
      <c r="M627" s="75"/>
      <c r="N627" s="5">
        <v>0.13021343529353899</v>
      </c>
    </row>
    <row r="628" spans="2:14">
      <c r="B628" s="71">
        <v>453</v>
      </c>
      <c r="C628" s="73" t="s">
        <v>1529</v>
      </c>
      <c r="D628" s="74"/>
      <c r="E628" s="74"/>
      <c r="F628" s="75"/>
      <c r="G628" s="5">
        <v>0.104001472027321</v>
      </c>
      <c r="I628" s="71">
        <v>453</v>
      </c>
      <c r="J628" s="73" t="s">
        <v>934</v>
      </c>
      <c r="K628" s="74"/>
      <c r="L628" s="74"/>
      <c r="M628" s="75"/>
      <c r="N628" s="5">
        <v>0.129868875932138</v>
      </c>
    </row>
    <row r="629" spans="2:14">
      <c r="B629" s="71">
        <v>454</v>
      </c>
      <c r="C629" s="73" t="s">
        <v>1416</v>
      </c>
      <c r="D629" s="74"/>
      <c r="E629" s="74"/>
      <c r="F629" s="75"/>
      <c r="G629" s="5">
        <v>0.10334068948327101</v>
      </c>
      <c r="I629" s="71">
        <v>454</v>
      </c>
      <c r="J629" s="73" t="s">
        <v>2013</v>
      </c>
      <c r="K629" s="74"/>
      <c r="L629" s="74"/>
      <c r="M629" s="75"/>
      <c r="N629" s="5">
        <v>0.129868875932138</v>
      </c>
    </row>
    <row r="630" spans="2:14">
      <c r="B630" s="71">
        <v>455</v>
      </c>
      <c r="C630" s="73" t="s">
        <v>1420</v>
      </c>
      <c r="D630" s="74"/>
      <c r="E630" s="74"/>
      <c r="F630" s="75"/>
      <c r="G630" s="5">
        <v>0.10334068948327101</v>
      </c>
      <c r="I630" s="71">
        <v>455</v>
      </c>
      <c r="J630" s="73" t="s">
        <v>2014</v>
      </c>
      <c r="K630" s="74"/>
      <c r="L630" s="74"/>
      <c r="M630" s="75"/>
      <c r="N630" s="5">
        <v>0.129868875932138</v>
      </c>
    </row>
    <row r="631" spans="2:14">
      <c r="B631" s="71">
        <v>456</v>
      </c>
      <c r="C631" s="73" t="s">
        <v>1548</v>
      </c>
      <c r="D631" s="74"/>
      <c r="E631" s="74"/>
      <c r="F631" s="75"/>
      <c r="G631" s="5">
        <v>0.103316439899839</v>
      </c>
      <c r="I631" s="71">
        <v>456</v>
      </c>
      <c r="J631" s="73" t="s">
        <v>1507</v>
      </c>
      <c r="K631" s="74"/>
      <c r="L631" s="74"/>
      <c r="M631" s="75"/>
      <c r="N631" s="5">
        <v>0.12977599332522</v>
      </c>
    </row>
    <row r="632" spans="2:14">
      <c r="B632" s="71">
        <v>457</v>
      </c>
      <c r="C632" s="73" t="s">
        <v>1251</v>
      </c>
      <c r="D632" s="74"/>
      <c r="E632" s="74"/>
      <c r="F632" s="75"/>
      <c r="G632" s="5">
        <v>0.102992988091025</v>
      </c>
      <c r="I632" s="71">
        <v>457</v>
      </c>
      <c r="J632" s="73" t="s">
        <v>1508</v>
      </c>
      <c r="K632" s="74"/>
      <c r="L632" s="74"/>
      <c r="M632" s="75"/>
      <c r="N632" s="5">
        <v>0.12958464238760001</v>
      </c>
    </row>
    <row r="633" spans="2:14">
      <c r="B633" s="71">
        <v>458</v>
      </c>
      <c r="C633" s="73" t="s">
        <v>952</v>
      </c>
      <c r="D633" s="74"/>
      <c r="E633" s="74"/>
      <c r="F633" s="75"/>
      <c r="G633" s="5">
        <v>0.102771297357444</v>
      </c>
      <c r="I633" s="71">
        <v>458</v>
      </c>
      <c r="J633" s="73" t="s">
        <v>1150</v>
      </c>
      <c r="K633" s="74"/>
      <c r="L633" s="74"/>
      <c r="M633" s="75"/>
      <c r="N633" s="5">
        <v>0.12944659521408799</v>
      </c>
    </row>
    <row r="634" spans="2:14">
      <c r="B634" s="71">
        <v>459</v>
      </c>
      <c r="C634" s="73" t="s">
        <v>1872</v>
      </c>
      <c r="D634" s="74"/>
      <c r="E634" s="74"/>
      <c r="F634" s="75"/>
      <c r="G634" s="5">
        <v>0.102771297357444</v>
      </c>
      <c r="I634" s="71">
        <v>459</v>
      </c>
      <c r="J634" s="73" t="s">
        <v>1284</v>
      </c>
      <c r="K634" s="74"/>
      <c r="L634" s="74"/>
      <c r="M634" s="75"/>
      <c r="N634" s="5">
        <v>0.12918661966998299</v>
      </c>
    </row>
    <row r="635" spans="2:14">
      <c r="B635" s="71">
        <v>460</v>
      </c>
      <c r="C635" s="73" t="s">
        <v>1873</v>
      </c>
      <c r="D635" s="74"/>
      <c r="E635" s="74"/>
      <c r="F635" s="75"/>
      <c r="G635" s="5">
        <v>0.102771297357444</v>
      </c>
      <c r="I635" s="71">
        <v>460</v>
      </c>
      <c r="J635" s="73" t="s">
        <v>1050</v>
      </c>
      <c r="K635" s="74"/>
      <c r="L635" s="74"/>
      <c r="M635" s="75"/>
      <c r="N635" s="5">
        <v>0.12890158816490499</v>
      </c>
    </row>
    <row r="636" spans="2:14">
      <c r="B636" s="71">
        <v>461</v>
      </c>
      <c r="C636" s="73" t="s">
        <v>372</v>
      </c>
      <c r="D636" s="74"/>
      <c r="E636" s="74"/>
      <c r="F636" s="75"/>
      <c r="G636" s="5">
        <v>0.102311575859711</v>
      </c>
      <c r="I636" s="71">
        <v>461</v>
      </c>
      <c r="J636" s="73" t="s">
        <v>2084</v>
      </c>
      <c r="K636" s="74"/>
      <c r="L636" s="74"/>
      <c r="M636" s="75"/>
      <c r="N636" s="5">
        <v>0.12890158816490499</v>
      </c>
    </row>
    <row r="637" spans="2:14">
      <c r="B637" s="71">
        <v>462</v>
      </c>
      <c r="C637" s="73" t="s">
        <v>1543</v>
      </c>
      <c r="D637" s="74"/>
      <c r="E637" s="74"/>
      <c r="F637" s="75"/>
      <c r="G637" s="5">
        <v>0.10217020854902201</v>
      </c>
      <c r="I637" s="71">
        <v>462</v>
      </c>
      <c r="J637" s="73" t="s">
        <v>2086</v>
      </c>
      <c r="K637" s="74"/>
      <c r="L637" s="74"/>
      <c r="M637" s="75"/>
      <c r="N637" s="5">
        <v>0.12890158816490499</v>
      </c>
    </row>
    <row r="638" spans="2:14">
      <c r="B638" s="71">
        <v>463</v>
      </c>
      <c r="C638" s="73" t="s">
        <v>385</v>
      </c>
      <c r="D638" s="74"/>
      <c r="E638" s="74"/>
      <c r="F638" s="75"/>
      <c r="G638" s="5">
        <v>0.101771637250279</v>
      </c>
      <c r="I638" s="71">
        <v>463</v>
      </c>
      <c r="J638" s="73" t="s">
        <v>1818</v>
      </c>
      <c r="K638" s="74"/>
      <c r="L638" s="74"/>
      <c r="M638" s="75"/>
      <c r="N638" s="5">
        <v>0.12868534085842001</v>
      </c>
    </row>
    <row r="639" spans="2:14">
      <c r="B639" s="71">
        <v>464</v>
      </c>
      <c r="C639" s="73" t="s">
        <v>388</v>
      </c>
      <c r="D639" s="74"/>
      <c r="E639" s="74"/>
      <c r="F639" s="75"/>
      <c r="G639" s="5">
        <v>0.101771637250279</v>
      </c>
      <c r="I639" s="71">
        <v>464</v>
      </c>
      <c r="J639" s="73" t="s">
        <v>1142</v>
      </c>
      <c r="K639" s="74"/>
      <c r="L639" s="74"/>
      <c r="M639" s="75"/>
      <c r="N639" s="5">
        <v>0.128411799985126</v>
      </c>
    </row>
    <row r="640" spans="2:14">
      <c r="B640" s="71">
        <v>465</v>
      </c>
      <c r="C640" s="73" t="s">
        <v>1584</v>
      </c>
      <c r="D640" s="74"/>
      <c r="E640" s="74"/>
      <c r="F640" s="75"/>
      <c r="G640" s="5">
        <v>0.10153809281852801</v>
      </c>
      <c r="I640" s="71">
        <v>465</v>
      </c>
      <c r="J640" s="73" t="s">
        <v>456</v>
      </c>
      <c r="K640" s="74"/>
      <c r="L640" s="74"/>
      <c r="M640" s="75"/>
      <c r="N640" s="5">
        <v>0.12835259131301799</v>
      </c>
    </row>
    <row r="641" spans="2:14">
      <c r="B641" s="71">
        <v>466</v>
      </c>
      <c r="C641" s="73" t="s">
        <v>1252</v>
      </c>
      <c r="D641" s="74"/>
      <c r="E641" s="74"/>
      <c r="F641" s="75"/>
      <c r="G641" s="5">
        <v>0.101404938047603</v>
      </c>
      <c r="I641" s="71">
        <v>466</v>
      </c>
      <c r="J641" s="73" t="s">
        <v>1151</v>
      </c>
      <c r="K641" s="74"/>
      <c r="L641" s="74"/>
      <c r="M641" s="75"/>
      <c r="N641" s="5">
        <v>0.12804505732069699</v>
      </c>
    </row>
    <row r="642" spans="2:14">
      <c r="B642" s="71">
        <v>467</v>
      </c>
      <c r="C642" s="73" t="s">
        <v>583</v>
      </c>
      <c r="D642" s="74"/>
      <c r="E642" s="74"/>
      <c r="F642" s="75"/>
      <c r="G642" s="5">
        <v>0.101304941738196</v>
      </c>
      <c r="I642" s="71">
        <v>467</v>
      </c>
      <c r="J642" s="73" t="s">
        <v>374</v>
      </c>
      <c r="K642" s="74"/>
      <c r="L642" s="74"/>
      <c r="M642" s="75"/>
      <c r="N642" s="5">
        <v>0.12800978746480601</v>
      </c>
    </row>
    <row r="643" spans="2:14">
      <c r="B643" s="71">
        <v>468</v>
      </c>
      <c r="C643" s="73" t="s">
        <v>643</v>
      </c>
      <c r="D643" s="74"/>
      <c r="E643" s="74"/>
      <c r="F643" s="75"/>
      <c r="G643" s="5">
        <v>0.101304941738196</v>
      </c>
      <c r="I643" s="71">
        <v>468</v>
      </c>
      <c r="J643" s="73" t="s">
        <v>792</v>
      </c>
      <c r="K643" s="74"/>
      <c r="L643" s="74"/>
      <c r="M643" s="75"/>
      <c r="N643" s="5">
        <v>0.127836310843294</v>
      </c>
    </row>
    <row r="644" spans="2:14">
      <c r="B644" s="71">
        <v>469</v>
      </c>
      <c r="C644" s="73" t="s">
        <v>357</v>
      </c>
      <c r="D644" s="74"/>
      <c r="E644" s="74"/>
      <c r="F644" s="75"/>
      <c r="G644" s="5">
        <v>0.10118439015936199</v>
      </c>
      <c r="I644" s="71">
        <v>469</v>
      </c>
      <c r="J644" s="73" t="s">
        <v>961</v>
      </c>
      <c r="K644" s="74"/>
      <c r="L644" s="74"/>
      <c r="M644" s="75"/>
      <c r="N644" s="5">
        <v>0.12779050790826799</v>
      </c>
    </row>
    <row r="645" spans="2:14">
      <c r="B645" s="71">
        <v>470</v>
      </c>
      <c r="C645" s="73" t="s">
        <v>1552</v>
      </c>
      <c r="D645" s="74"/>
      <c r="E645" s="74"/>
      <c r="F645" s="75"/>
      <c r="G645" s="5">
        <v>0.101058262558383</v>
      </c>
      <c r="I645" s="71">
        <v>470</v>
      </c>
      <c r="J645" s="73" t="s">
        <v>381</v>
      </c>
      <c r="K645" s="74"/>
      <c r="L645" s="74"/>
      <c r="M645" s="75"/>
      <c r="N645" s="5">
        <v>0.127778857684376</v>
      </c>
    </row>
    <row r="646" spans="2:14">
      <c r="B646" s="71">
        <v>471</v>
      </c>
      <c r="C646" s="73" t="s">
        <v>847</v>
      </c>
      <c r="D646" s="74"/>
      <c r="E646" s="74"/>
      <c r="F646" s="75"/>
      <c r="G646" s="5">
        <v>0.10104437831640101</v>
      </c>
      <c r="I646" s="71">
        <v>471</v>
      </c>
      <c r="J646" s="73" t="s">
        <v>1596</v>
      </c>
      <c r="K646" s="74"/>
      <c r="L646" s="74"/>
      <c r="M646" s="75"/>
      <c r="N646" s="5">
        <v>0.12759341165475599</v>
      </c>
    </row>
    <row r="647" spans="2:14">
      <c r="B647" s="71">
        <v>472</v>
      </c>
      <c r="C647" s="73" t="s">
        <v>329</v>
      </c>
      <c r="D647" s="74"/>
      <c r="E647" s="74"/>
      <c r="F647" s="75"/>
      <c r="G647" s="5">
        <v>0.100873541542638</v>
      </c>
      <c r="I647" s="71">
        <v>472</v>
      </c>
      <c r="J647" s="73" t="s">
        <v>372</v>
      </c>
      <c r="K647" s="74"/>
      <c r="L647" s="74"/>
      <c r="M647" s="75"/>
      <c r="N647" s="5">
        <v>0.12750882783746001</v>
      </c>
    </row>
    <row r="648" spans="2:14">
      <c r="B648" s="71">
        <v>473</v>
      </c>
      <c r="C648" s="73" t="s">
        <v>693</v>
      </c>
      <c r="D648" s="74"/>
      <c r="E648" s="74"/>
      <c r="F648" s="75"/>
      <c r="G648" s="5">
        <v>0.10084419433743699</v>
      </c>
      <c r="I648" s="71">
        <v>473</v>
      </c>
      <c r="J648" s="73" t="s">
        <v>949</v>
      </c>
      <c r="K648" s="74"/>
      <c r="L648" s="74"/>
      <c r="M648" s="75"/>
      <c r="N648" s="5">
        <v>0.12741690278319101</v>
      </c>
    </row>
    <row r="649" spans="2:14">
      <c r="B649" s="71">
        <v>474</v>
      </c>
      <c r="C649" s="73" t="s">
        <v>1065</v>
      </c>
      <c r="D649" s="74"/>
      <c r="E649" s="74"/>
      <c r="F649" s="75"/>
      <c r="G649" s="5">
        <v>0.10061056485673101</v>
      </c>
      <c r="I649" s="71">
        <v>474</v>
      </c>
      <c r="J649" s="73" t="s">
        <v>375</v>
      </c>
      <c r="K649" s="74"/>
      <c r="L649" s="74"/>
      <c r="M649" s="75"/>
      <c r="N649" s="5">
        <v>0.12739615580913699</v>
      </c>
    </row>
    <row r="650" spans="2:14">
      <c r="B650" s="71">
        <v>475</v>
      </c>
      <c r="C650" s="73" t="s">
        <v>1874</v>
      </c>
      <c r="D650" s="74"/>
      <c r="E650" s="74"/>
      <c r="F650" s="75"/>
      <c r="G650" s="5">
        <v>0.10061056485673101</v>
      </c>
      <c r="I650" s="71">
        <v>475</v>
      </c>
      <c r="J650" s="73" t="s">
        <v>954</v>
      </c>
      <c r="K650" s="74"/>
      <c r="L650" s="74"/>
      <c r="M650" s="75"/>
      <c r="N650" s="5">
        <v>0.127181983200058</v>
      </c>
    </row>
    <row r="651" spans="2:14">
      <c r="B651" s="71">
        <v>476</v>
      </c>
      <c r="C651" s="73" t="s">
        <v>1875</v>
      </c>
      <c r="D651" s="74"/>
      <c r="E651" s="74"/>
      <c r="F651" s="75"/>
      <c r="G651" s="5">
        <v>0.10061056485673101</v>
      </c>
      <c r="I651" s="71">
        <v>476</v>
      </c>
      <c r="J651" s="73" t="s">
        <v>1523</v>
      </c>
      <c r="K651" s="74"/>
      <c r="L651" s="74"/>
      <c r="M651" s="75"/>
      <c r="N651" s="5">
        <v>0.126836306693899</v>
      </c>
    </row>
    <row r="652" spans="2:14">
      <c r="B652" s="71">
        <v>477</v>
      </c>
      <c r="C652" s="73" t="s">
        <v>782</v>
      </c>
      <c r="D652" s="74"/>
      <c r="E652" s="74"/>
      <c r="F652" s="75"/>
      <c r="G652" s="5">
        <v>0.100001109357313</v>
      </c>
      <c r="I652" s="71">
        <v>477</v>
      </c>
      <c r="J652" s="73" t="s">
        <v>1145</v>
      </c>
      <c r="K652" s="74"/>
      <c r="L652" s="74"/>
      <c r="M652" s="75"/>
      <c r="N652" s="5">
        <v>0.12630949314504</v>
      </c>
    </row>
    <row r="653" spans="2:14">
      <c r="B653" s="71">
        <v>478</v>
      </c>
      <c r="C653" s="73" t="s">
        <v>802</v>
      </c>
      <c r="D653" s="74"/>
      <c r="E653" s="74"/>
      <c r="F653" s="75"/>
      <c r="G653" s="5">
        <v>0.100001109357313</v>
      </c>
      <c r="I653" s="71">
        <v>478</v>
      </c>
      <c r="J653" s="73" t="s">
        <v>464</v>
      </c>
      <c r="K653" s="74"/>
      <c r="L653" s="74"/>
      <c r="M653" s="75"/>
      <c r="N653" s="5">
        <v>0.126222036669798</v>
      </c>
    </row>
    <row r="654" spans="2:14">
      <c r="B654" s="71">
        <v>479</v>
      </c>
      <c r="C654" s="73" t="s">
        <v>885</v>
      </c>
      <c r="D654" s="74"/>
      <c r="E654" s="74"/>
      <c r="F654" s="75"/>
      <c r="G654" s="5">
        <v>0.100001109357313</v>
      </c>
      <c r="I654" s="71">
        <v>479</v>
      </c>
      <c r="J654" s="73" t="s">
        <v>793</v>
      </c>
      <c r="K654" s="74"/>
      <c r="L654" s="74"/>
      <c r="M654" s="75"/>
      <c r="N654" s="5">
        <v>0.12614974144482599</v>
      </c>
    </row>
    <row r="655" spans="2:14">
      <c r="B655" s="71">
        <v>480</v>
      </c>
      <c r="C655" s="73" t="s">
        <v>1876</v>
      </c>
      <c r="D655" s="74"/>
      <c r="E655" s="74"/>
      <c r="F655" s="75"/>
      <c r="G655" s="5">
        <v>9.9944674059791502E-2</v>
      </c>
      <c r="I655" s="71">
        <v>480</v>
      </c>
      <c r="J655" s="73" t="s">
        <v>1775</v>
      </c>
      <c r="K655" s="74"/>
      <c r="L655" s="74"/>
      <c r="M655" s="75"/>
      <c r="N655" s="5">
        <v>0.12612404711542</v>
      </c>
    </row>
    <row r="656" spans="2:14">
      <c r="B656" s="71">
        <v>481</v>
      </c>
      <c r="C656" s="73" t="s">
        <v>1169</v>
      </c>
      <c r="D656" s="74"/>
      <c r="E656" s="74"/>
      <c r="F656" s="75"/>
      <c r="G656" s="5">
        <v>9.9842971455715301E-2</v>
      </c>
      <c r="I656" s="71">
        <v>481</v>
      </c>
      <c r="J656" s="73" t="s">
        <v>331</v>
      </c>
      <c r="K656" s="74"/>
      <c r="L656" s="74"/>
      <c r="M656" s="75"/>
      <c r="N656" s="5">
        <v>0.125536748157589</v>
      </c>
    </row>
    <row r="657" spans="2:14">
      <c r="B657" s="71">
        <v>482</v>
      </c>
      <c r="C657" s="73" t="s">
        <v>1877</v>
      </c>
      <c r="D657" s="74"/>
      <c r="E657" s="74"/>
      <c r="F657" s="75"/>
      <c r="G657" s="5">
        <v>9.9842971455715301E-2</v>
      </c>
      <c r="I657" s="71">
        <v>482</v>
      </c>
      <c r="J657" s="73" t="s">
        <v>457</v>
      </c>
      <c r="K657" s="74"/>
      <c r="L657" s="74"/>
      <c r="M657" s="75"/>
      <c r="N657" s="5">
        <v>0.124872047027326</v>
      </c>
    </row>
    <row r="658" spans="2:14">
      <c r="B658" s="71">
        <v>483</v>
      </c>
      <c r="C658" s="73" t="s">
        <v>1878</v>
      </c>
      <c r="D658" s="74"/>
      <c r="E658" s="74"/>
      <c r="F658" s="75"/>
      <c r="G658" s="5">
        <v>9.9842971455715301E-2</v>
      </c>
      <c r="I658" s="71">
        <v>483</v>
      </c>
      <c r="J658" s="73" t="s">
        <v>1602</v>
      </c>
      <c r="K658" s="74"/>
      <c r="L658" s="74"/>
      <c r="M658" s="75"/>
      <c r="N658" s="5">
        <v>0.124733999853814</v>
      </c>
    </row>
    <row r="659" spans="2:14">
      <c r="B659" s="71">
        <v>484</v>
      </c>
      <c r="C659" s="73" t="s">
        <v>1035</v>
      </c>
      <c r="D659" s="74"/>
      <c r="E659" s="74"/>
      <c r="F659" s="75"/>
      <c r="G659" s="5">
        <v>9.9842073126123004E-2</v>
      </c>
      <c r="I659" s="71">
        <v>484</v>
      </c>
      <c r="J659" s="73" t="s">
        <v>1034</v>
      </c>
      <c r="K659" s="74"/>
      <c r="L659" s="74"/>
      <c r="M659" s="75"/>
      <c r="N659" s="5">
        <v>0.12450163374441101</v>
      </c>
    </row>
    <row r="660" spans="2:14">
      <c r="B660" s="71">
        <v>485</v>
      </c>
      <c r="C660" s="73" t="s">
        <v>1879</v>
      </c>
      <c r="D660" s="74"/>
      <c r="E660" s="74"/>
      <c r="F660" s="75"/>
      <c r="G660" s="5">
        <v>9.9842073126123004E-2</v>
      </c>
      <c r="I660" s="71">
        <v>485</v>
      </c>
      <c r="J660" s="73" t="s">
        <v>332</v>
      </c>
      <c r="K660" s="74"/>
      <c r="L660" s="74"/>
      <c r="M660" s="75"/>
      <c r="N660" s="5">
        <v>0.12421181447608901</v>
      </c>
    </row>
    <row r="661" spans="2:14">
      <c r="B661" s="71">
        <v>486</v>
      </c>
      <c r="C661" s="73" t="s">
        <v>1544</v>
      </c>
      <c r="D661" s="74"/>
      <c r="E661" s="74"/>
      <c r="F661" s="75"/>
      <c r="G661" s="5">
        <v>9.9190358926950703E-2</v>
      </c>
      <c r="I661" s="71">
        <v>486</v>
      </c>
      <c r="J661" s="73" t="s">
        <v>415</v>
      </c>
      <c r="K661" s="74"/>
      <c r="L661" s="74"/>
      <c r="M661" s="75"/>
      <c r="N661" s="5">
        <v>0.12408908814495601</v>
      </c>
    </row>
    <row r="662" spans="2:14">
      <c r="B662" s="71">
        <v>487</v>
      </c>
      <c r="C662" s="73" t="s">
        <v>914</v>
      </c>
      <c r="D662" s="74"/>
      <c r="E662" s="74"/>
      <c r="F662" s="75"/>
      <c r="G662" s="5">
        <v>9.8972171147223606E-2</v>
      </c>
      <c r="I662" s="71">
        <v>487</v>
      </c>
      <c r="J662" s="73" t="s">
        <v>354</v>
      </c>
      <c r="K662" s="74"/>
      <c r="L662" s="74"/>
      <c r="M662" s="75"/>
      <c r="N662" s="5">
        <v>0.124068819947226</v>
      </c>
    </row>
    <row r="663" spans="2:14">
      <c r="B663" s="71">
        <v>488</v>
      </c>
      <c r="C663" s="73" t="s">
        <v>1880</v>
      </c>
      <c r="D663" s="74"/>
      <c r="E663" s="74"/>
      <c r="F663" s="75"/>
      <c r="G663" s="5">
        <v>9.8972171147223606E-2</v>
      </c>
      <c r="I663" s="71">
        <v>488</v>
      </c>
      <c r="J663" s="73" t="s">
        <v>1824</v>
      </c>
      <c r="K663" s="74"/>
      <c r="L663" s="74"/>
      <c r="M663" s="75"/>
      <c r="N663" s="5">
        <v>0.123930453589498</v>
      </c>
    </row>
    <row r="664" spans="2:14">
      <c r="B664" s="71">
        <v>489</v>
      </c>
      <c r="C664" s="73" t="s">
        <v>1881</v>
      </c>
      <c r="D664" s="74"/>
      <c r="E664" s="74"/>
      <c r="F664" s="75"/>
      <c r="G664" s="5">
        <v>9.8972171147223606E-2</v>
      </c>
      <c r="I664" s="71">
        <v>489</v>
      </c>
      <c r="J664" s="73" t="s">
        <v>1089</v>
      </c>
      <c r="K664" s="74"/>
      <c r="L664" s="74"/>
      <c r="M664" s="75"/>
      <c r="N664" s="5">
        <v>0.123861828983012</v>
      </c>
    </row>
    <row r="665" spans="2:14">
      <c r="B665" s="71">
        <v>490</v>
      </c>
      <c r="C665" s="73" t="s">
        <v>1253</v>
      </c>
      <c r="D665" s="74"/>
      <c r="E665" s="74"/>
      <c r="F665" s="75"/>
      <c r="G665" s="5">
        <v>9.8653524604394402E-2</v>
      </c>
      <c r="I665" s="71">
        <v>490</v>
      </c>
      <c r="J665" s="73" t="s">
        <v>1823</v>
      </c>
      <c r="K665" s="74"/>
      <c r="L665" s="74"/>
      <c r="M665" s="75"/>
      <c r="N665" s="5">
        <v>0.123861828983012</v>
      </c>
    </row>
    <row r="666" spans="2:14">
      <c r="B666" s="71">
        <v>491</v>
      </c>
      <c r="C666" s="73" t="s">
        <v>1260</v>
      </c>
      <c r="D666" s="74"/>
      <c r="E666" s="74"/>
      <c r="F666" s="75"/>
      <c r="G666" s="5">
        <v>9.8534982307132896E-2</v>
      </c>
      <c r="I666" s="71">
        <v>491</v>
      </c>
      <c r="J666" s="73" t="s">
        <v>358</v>
      </c>
      <c r="K666" s="74"/>
      <c r="L666" s="74"/>
      <c r="M666" s="75"/>
      <c r="N666" s="5">
        <v>0.123569615833069</v>
      </c>
    </row>
    <row r="667" spans="2:14">
      <c r="B667" s="71">
        <v>492</v>
      </c>
      <c r="C667" s="73" t="s">
        <v>1882</v>
      </c>
      <c r="D667" s="74"/>
      <c r="E667" s="74"/>
      <c r="F667" s="75"/>
      <c r="G667" s="5">
        <v>9.8534982307132896E-2</v>
      </c>
      <c r="I667" s="71">
        <v>492</v>
      </c>
      <c r="J667" s="73" t="s">
        <v>2016</v>
      </c>
      <c r="K667" s="74"/>
      <c r="L667" s="74"/>
      <c r="M667" s="75"/>
      <c r="N667" s="5">
        <v>0.122980242177832</v>
      </c>
    </row>
    <row r="668" spans="2:14">
      <c r="B668" s="71">
        <v>493</v>
      </c>
      <c r="C668" s="73" t="s">
        <v>1883</v>
      </c>
      <c r="D668" s="74"/>
      <c r="E668" s="74"/>
      <c r="F668" s="75"/>
      <c r="G668" s="5">
        <v>9.8534982307132896E-2</v>
      </c>
      <c r="I668" s="71">
        <v>493</v>
      </c>
      <c r="J668" s="73" t="s">
        <v>470</v>
      </c>
      <c r="K668" s="74"/>
      <c r="L668" s="74"/>
      <c r="M668" s="75"/>
      <c r="N668" s="5">
        <v>0.122678613093511</v>
      </c>
    </row>
    <row r="669" spans="2:14">
      <c r="B669" s="71">
        <v>494</v>
      </c>
      <c r="C669" s="73" t="s">
        <v>532</v>
      </c>
      <c r="D669" s="74"/>
      <c r="E669" s="74"/>
      <c r="F669" s="75"/>
      <c r="G669" s="5">
        <v>9.8238241185899605E-2</v>
      </c>
      <c r="I669" s="71">
        <v>494</v>
      </c>
      <c r="J669" s="73" t="s">
        <v>1256</v>
      </c>
      <c r="K669" s="74"/>
      <c r="L669" s="74"/>
      <c r="M669" s="75"/>
      <c r="N669" s="5">
        <v>0.12252460670918799</v>
      </c>
    </row>
    <row r="670" spans="2:14">
      <c r="B670" s="71">
        <v>495</v>
      </c>
      <c r="C670" s="73" t="s">
        <v>1093</v>
      </c>
      <c r="D670" s="74"/>
      <c r="E670" s="74"/>
      <c r="F670" s="75"/>
      <c r="G670" s="5">
        <v>9.8083340460169893E-2</v>
      </c>
      <c r="I670" s="71">
        <v>495</v>
      </c>
      <c r="J670" s="73" t="s">
        <v>700</v>
      </c>
      <c r="K670" s="74"/>
      <c r="L670" s="74"/>
      <c r="M670" s="75"/>
      <c r="N670" s="5">
        <v>0.122369483180109</v>
      </c>
    </row>
    <row r="671" spans="2:14">
      <c r="B671" s="71">
        <v>496</v>
      </c>
      <c r="C671" s="73" t="s">
        <v>1217</v>
      </c>
      <c r="D671" s="74"/>
      <c r="E671" s="74"/>
      <c r="F671" s="75"/>
      <c r="G671" s="5">
        <v>9.8083340460169893E-2</v>
      </c>
      <c r="I671" s="71">
        <v>496</v>
      </c>
      <c r="J671" s="73" t="s">
        <v>1156</v>
      </c>
      <c r="K671" s="74"/>
      <c r="L671" s="74"/>
      <c r="M671" s="75"/>
      <c r="N671" s="5">
        <v>0.121913847711465</v>
      </c>
    </row>
    <row r="672" spans="2:14">
      <c r="B672" s="71">
        <v>497</v>
      </c>
      <c r="C672" s="73" t="s">
        <v>1884</v>
      </c>
      <c r="D672" s="74"/>
      <c r="E672" s="74"/>
      <c r="F672" s="75"/>
      <c r="G672" s="5">
        <v>9.8083340460169893E-2</v>
      </c>
      <c r="I672" s="71">
        <v>497</v>
      </c>
      <c r="J672" s="73" t="s">
        <v>2018</v>
      </c>
      <c r="K672" s="74"/>
      <c r="L672" s="74"/>
      <c r="M672" s="75"/>
      <c r="N672" s="5">
        <v>0.121828146749412</v>
      </c>
    </row>
    <row r="673" spans="2:14">
      <c r="B673" s="71">
        <v>498</v>
      </c>
      <c r="C673" s="73" t="s">
        <v>1885</v>
      </c>
      <c r="D673" s="74"/>
      <c r="E673" s="74"/>
      <c r="F673" s="75"/>
      <c r="G673" s="5">
        <v>9.8083340460169893E-2</v>
      </c>
      <c r="I673" s="71">
        <v>498</v>
      </c>
      <c r="J673" s="73" t="s">
        <v>1146</v>
      </c>
      <c r="K673" s="74"/>
      <c r="L673" s="74"/>
      <c r="M673" s="75"/>
      <c r="N673" s="5">
        <v>0.121515984585956</v>
      </c>
    </row>
    <row r="674" spans="2:14">
      <c r="B674" s="71">
        <v>499</v>
      </c>
      <c r="C674" s="73" t="s">
        <v>947</v>
      </c>
      <c r="D674" s="74"/>
      <c r="E674" s="74"/>
      <c r="F674" s="75"/>
      <c r="G674" s="5">
        <v>9.8062870239697494E-2</v>
      </c>
      <c r="I674" s="71">
        <v>499</v>
      </c>
      <c r="J674" s="73" t="s">
        <v>466</v>
      </c>
      <c r="K674" s="74"/>
      <c r="L674" s="74"/>
      <c r="M674" s="75"/>
      <c r="N674" s="5">
        <v>0.121368840662282</v>
      </c>
    </row>
    <row r="675" spans="2:14">
      <c r="B675" s="71">
        <v>500</v>
      </c>
      <c r="C675" s="73" t="s">
        <v>1886</v>
      </c>
      <c r="D675" s="74"/>
      <c r="E675" s="74"/>
      <c r="F675" s="75"/>
      <c r="G675" s="5">
        <v>9.8062870239697494E-2</v>
      </c>
      <c r="I675" s="71">
        <v>500</v>
      </c>
      <c r="J675" s="73" t="s">
        <v>528</v>
      </c>
      <c r="K675" s="74"/>
      <c r="L675" s="74"/>
      <c r="M675" s="75"/>
      <c r="N675" s="5">
        <v>0.121331815293201</v>
      </c>
    </row>
    <row r="676" spans="2:14">
      <c r="B676" s="71">
        <v>501</v>
      </c>
      <c r="C676" s="73" t="s">
        <v>1887</v>
      </c>
      <c r="D676" s="74"/>
      <c r="E676" s="74"/>
      <c r="F676" s="75"/>
      <c r="G676" s="5">
        <v>9.8062870239697494E-2</v>
      </c>
      <c r="I676" s="71">
        <v>501</v>
      </c>
      <c r="J676" s="73" t="s">
        <v>950</v>
      </c>
      <c r="K676" s="74"/>
      <c r="L676" s="74"/>
      <c r="M676" s="75"/>
      <c r="N676" s="5">
        <v>0.12117174440877</v>
      </c>
    </row>
    <row r="677" spans="2:14">
      <c r="B677" s="71">
        <v>502</v>
      </c>
      <c r="C677" s="73" t="s">
        <v>1554</v>
      </c>
      <c r="D677" s="74"/>
      <c r="E677" s="74"/>
      <c r="F677" s="75"/>
      <c r="G677" s="5">
        <v>9.7768824107241206E-2</v>
      </c>
      <c r="I677" s="71">
        <v>502</v>
      </c>
      <c r="J677" s="73" t="s">
        <v>976</v>
      </c>
      <c r="K677" s="74"/>
      <c r="L677" s="74"/>
      <c r="M677" s="75"/>
      <c r="N677" s="5">
        <v>0.12066807171558599</v>
      </c>
    </row>
    <row r="678" spans="2:14">
      <c r="B678" s="71">
        <v>503</v>
      </c>
      <c r="C678" s="73" t="s">
        <v>771</v>
      </c>
      <c r="D678" s="74"/>
      <c r="E678" s="74"/>
      <c r="F678" s="75"/>
      <c r="G678" s="5">
        <v>9.7640809482562901E-2</v>
      </c>
      <c r="I678" s="71">
        <v>503</v>
      </c>
      <c r="J678" s="73" t="s">
        <v>916</v>
      </c>
      <c r="K678" s="74"/>
      <c r="L678" s="74"/>
      <c r="M678" s="75"/>
      <c r="N678" s="5">
        <v>0.120535291081642</v>
      </c>
    </row>
    <row r="679" spans="2:14">
      <c r="B679" s="71">
        <v>504</v>
      </c>
      <c r="C679" s="73" t="s">
        <v>1257</v>
      </c>
      <c r="D679" s="74"/>
      <c r="E679" s="74"/>
      <c r="F679" s="75"/>
      <c r="G679" s="5">
        <v>9.76096709337375E-2</v>
      </c>
      <c r="I679" s="71">
        <v>504</v>
      </c>
      <c r="J679" s="73" t="s">
        <v>2003</v>
      </c>
      <c r="K679" s="74"/>
      <c r="L679" s="74"/>
      <c r="M679" s="75"/>
      <c r="N679" s="5">
        <v>0.12047241179104801</v>
      </c>
    </row>
    <row r="680" spans="2:14">
      <c r="B680" s="71">
        <v>505</v>
      </c>
      <c r="C680" s="73" t="s">
        <v>1888</v>
      </c>
      <c r="D680" s="74"/>
      <c r="E680" s="74"/>
      <c r="F680" s="75"/>
      <c r="G680" s="5">
        <v>9.7372448134661893E-2</v>
      </c>
      <c r="I680" s="71">
        <v>505</v>
      </c>
      <c r="J680" s="73" t="s">
        <v>910</v>
      </c>
      <c r="K680" s="74"/>
      <c r="L680" s="74"/>
      <c r="M680" s="75"/>
      <c r="N680" s="5">
        <v>0.120443366027373</v>
      </c>
    </row>
    <row r="681" spans="2:14">
      <c r="B681" s="71">
        <v>506</v>
      </c>
      <c r="C681" s="73" t="s">
        <v>793</v>
      </c>
      <c r="D681" s="74"/>
      <c r="E681" s="74"/>
      <c r="F681" s="75"/>
      <c r="G681" s="5">
        <v>9.7169138606584299E-2</v>
      </c>
      <c r="I681" s="71">
        <v>506</v>
      </c>
      <c r="J681" s="73" t="s">
        <v>387</v>
      </c>
      <c r="K681" s="74"/>
      <c r="L681" s="74"/>
      <c r="M681" s="75"/>
      <c r="N681" s="5">
        <v>0.11959481478857099</v>
      </c>
    </row>
    <row r="682" spans="2:14">
      <c r="B682" s="71">
        <v>507</v>
      </c>
      <c r="C682" s="73" t="s">
        <v>876</v>
      </c>
      <c r="D682" s="74"/>
      <c r="E682" s="74"/>
      <c r="F682" s="75"/>
      <c r="G682" s="5">
        <v>9.7169138606584299E-2</v>
      </c>
      <c r="I682" s="71">
        <v>507</v>
      </c>
      <c r="J682" s="73" t="s">
        <v>967</v>
      </c>
      <c r="K682" s="74"/>
      <c r="L682" s="74"/>
      <c r="M682" s="75"/>
      <c r="N682" s="5">
        <v>0.11956385391959801</v>
      </c>
    </row>
    <row r="683" spans="2:14">
      <c r="B683" s="71">
        <v>508</v>
      </c>
      <c r="C683" s="73" t="s">
        <v>1549</v>
      </c>
      <c r="D683" s="74"/>
      <c r="E683" s="74"/>
      <c r="F683" s="75"/>
      <c r="G683" s="5">
        <v>9.7047747169314302E-2</v>
      </c>
      <c r="I683" s="71">
        <v>508</v>
      </c>
      <c r="J683" s="73" t="s">
        <v>875</v>
      </c>
      <c r="K683" s="74"/>
      <c r="L683" s="74"/>
      <c r="M683" s="75"/>
      <c r="N683" s="5">
        <v>0.11954613919559801</v>
      </c>
    </row>
    <row r="684" spans="2:14">
      <c r="B684" s="71">
        <v>509</v>
      </c>
      <c r="C684" s="73" t="s">
        <v>1889</v>
      </c>
      <c r="D684" s="74"/>
      <c r="E684" s="74"/>
      <c r="F684" s="75"/>
      <c r="G684" s="5">
        <v>9.6734182301574795E-2</v>
      </c>
      <c r="I684" s="71">
        <v>509</v>
      </c>
      <c r="J684" s="73" t="s">
        <v>968</v>
      </c>
      <c r="K684" s="74"/>
      <c r="L684" s="74"/>
      <c r="M684" s="75"/>
      <c r="N684" s="5">
        <v>0.11952427507678801</v>
      </c>
    </row>
    <row r="685" spans="2:14">
      <c r="B685" s="71">
        <v>510</v>
      </c>
      <c r="C685" s="73" t="s">
        <v>1110</v>
      </c>
      <c r="D685" s="74"/>
      <c r="E685" s="74"/>
      <c r="F685" s="75"/>
      <c r="G685" s="5">
        <v>9.6682881834740594E-2</v>
      </c>
      <c r="I685" s="71">
        <v>510</v>
      </c>
      <c r="J685" s="73" t="s">
        <v>1525</v>
      </c>
      <c r="K685" s="74"/>
      <c r="L685" s="74"/>
      <c r="M685" s="75"/>
      <c r="N685" s="5">
        <v>0.119479748878626</v>
      </c>
    </row>
    <row r="686" spans="2:14">
      <c r="B686" s="71">
        <v>511</v>
      </c>
      <c r="C686" s="73" t="s">
        <v>1234</v>
      </c>
      <c r="D686" s="74"/>
      <c r="E686" s="74"/>
      <c r="F686" s="75"/>
      <c r="G686" s="5">
        <v>9.6682881834740594E-2</v>
      </c>
      <c r="I686" s="71">
        <v>511</v>
      </c>
      <c r="J686" s="73" t="s">
        <v>1916</v>
      </c>
      <c r="K686" s="74"/>
      <c r="L686" s="74"/>
      <c r="M686" s="75"/>
      <c r="N686" s="5">
        <v>0.11938830260068101</v>
      </c>
    </row>
    <row r="687" spans="2:14">
      <c r="B687" s="71">
        <v>512</v>
      </c>
      <c r="C687" s="73" t="s">
        <v>1890</v>
      </c>
      <c r="D687" s="74"/>
      <c r="E687" s="74"/>
      <c r="F687" s="75"/>
      <c r="G687" s="5">
        <v>9.6682881834740594E-2</v>
      </c>
      <c r="I687" s="71">
        <v>512</v>
      </c>
      <c r="J687" s="73" t="s">
        <v>906</v>
      </c>
      <c r="K687" s="74"/>
      <c r="L687" s="74"/>
      <c r="M687" s="75"/>
      <c r="N687" s="5">
        <v>0.11938638749538399</v>
      </c>
    </row>
    <row r="688" spans="2:14">
      <c r="B688" s="71">
        <v>513</v>
      </c>
      <c r="C688" s="73" t="s">
        <v>875</v>
      </c>
      <c r="D688" s="74"/>
      <c r="E688" s="74"/>
      <c r="F688" s="75"/>
      <c r="G688" s="5">
        <v>9.6525222333517499E-2</v>
      </c>
      <c r="I688" s="71">
        <v>513</v>
      </c>
      <c r="J688" s="73" t="s">
        <v>1251</v>
      </c>
      <c r="K688" s="74"/>
      <c r="L688" s="74"/>
      <c r="M688" s="75"/>
      <c r="N688" s="5">
        <v>0.119374418087276</v>
      </c>
    </row>
    <row r="689" spans="2:14">
      <c r="B689" s="71">
        <v>514</v>
      </c>
      <c r="C689" s="73" t="s">
        <v>1891</v>
      </c>
      <c r="D689" s="74"/>
      <c r="E689" s="74"/>
      <c r="F689" s="75"/>
      <c r="G689" s="5">
        <v>9.6471588335967307E-2</v>
      </c>
      <c r="I689" s="71">
        <v>514</v>
      </c>
      <c r="J689" s="73" t="s">
        <v>696</v>
      </c>
      <c r="K689" s="74"/>
      <c r="L689" s="74"/>
      <c r="M689" s="75"/>
      <c r="N689" s="5">
        <v>0.11929190896738499</v>
      </c>
    </row>
    <row r="690" spans="2:14">
      <c r="B690" s="71">
        <v>515</v>
      </c>
      <c r="C690" s="73" t="s">
        <v>1060</v>
      </c>
      <c r="D690" s="74"/>
      <c r="E690" s="74"/>
      <c r="F690" s="75"/>
      <c r="G690" s="5">
        <v>9.6420287869132995E-2</v>
      </c>
      <c r="I690" s="71">
        <v>515</v>
      </c>
      <c r="J690" s="73" t="s">
        <v>975</v>
      </c>
      <c r="K690" s="74"/>
      <c r="L690" s="74"/>
      <c r="M690" s="75"/>
      <c r="N690" s="5">
        <v>0.119184822662845</v>
      </c>
    </row>
    <row r="691" spans="2:14">
      <c r="B691" s="71">
        <v>516</v>
      </c>
      <c r="C691" s="73" t="s">
        <v>1892</v>
      </c>
      <c r="D691" s="74"/>
      <c r="E691" s="74"/>
      <c r="F691" s="75"/>
      <c r="G691" s="5">
        <v>9.6420287869132995E-2</v>
      </c>
      <c r="I691" s="71">
        <v>516</v>
      </c>
      <c r="J691" s="73" t="s">
        <v>1155</v>
      </c>
      <c r="K691" s="74"/>
      <c r="L691" s="74"/>
      <c r="M691" s="75"/>
      <c r="N691" s="5">
        <v>0.118777064826633</v>
      </c>
    </row>
    <row r="692" spans="2:14">
      <c r="B692" s="71">
        <v>517</v>
      </c>
      <c r="C692" s="73" t="s">
        <v>792</v>
      </c>
      <c r="D692" s="74"/>
      <c r="E692" s="74"/>
      <c r="F692" s="75"/>
      <c r="G692" s="5">
        <v>9.6376397292545005E-2</v>
      </c>
      <c r="I692" s="71">
        <v>517</v>
      </c>
      <c r="J692" s="73" t="s">
        <v>951</v>
      </c>
      <c r="K692" s="74"/>
      <c r="L692" s="74"/>
      <c r="M692" s="75"/>
      <c r="N692" s="5">
        <v>0.118742273747066</v>
      </c>
    </row>
    <row r="693" spans="2:14">
      <c r="B693" s="71">
        <v>518</v>
      </c>
      <c r="C693" s="73" t="s">
        <v>543</v>
      </c>
      <c r="D693" s="74"/>
      <c r="E693" s="74"/>
      <c r="F693" s="75"/>
      <c r="G693" s="5">
        <v>9.6269549226662199E-2</v>
      </c>
      <c r="I693" s="71">
        <v>518</v>
      </c>
      <c r="J693" s="73" t="s">
        <v>1797</v>
      </c>
      <c r="K693" s="74"/>
      <c r="L693" s="74"/>
      <c r="M693" s="75"/>
      <c r="N693" s="5">
        <v>0.118118747380694</v>
      </c>
    </row>
    <row r="694" spans="2:14">
      <c r="B694" s="71">
        <v>519</v>
      </c>
      <c r="C694" s="73" t="s">
        <v>984</v>
      </c>
      <c r="D694" s="74"/>
      <c r="E694" s="74"/>
      <c r="F694" s="75"/>
      <c r="G694" s="5">
        <v>9.5891038850293597E-2</v>
      </c>
      <c r="I694" s="71">
        <v>519</v>
      </c>
      <c r="J694" s="73" t="s">
        <v>463</v>
      </c>
      <c r="K694" s="74"/>
      <c r="L694" s="74"/>
      <c r="M694" s="75"/>
      <c r="N694" s="5">
        <v>0.11796745406221</v>
      </c>
    </row>
    <row r="695" spans="2:14">
      <c r="B695" s="71">
        <v>520</v>
      </c>
      <c r="C695" s="73" t="s">
        <v>1204</v>
      </c>
      <c r="D695" s="74"/>
      <c r="E695" s="74"/>
      <c r="F695" s="75"/>
      <c r="G695" s="5">
        <v>9.5839738383459397E-2</v>
      </c>
      <c r="I695" s="71">
        <v>520</v>
      </c>
      <c r="J695" s="73" t="s">
        <v>960</v>
      </c>
      <c r="K695" s="74"/>
      <c r="L695" s="74"/>
      <c r="M695" s="75"/>
      <c r="N695" s="5">
        <v>0.11785877183658899</v>
      </c>
    </row>
    <row r="696" spans="2:14">
      <c r="B696" s="71">
        <v>521</v>
      </c>
      <c r="C696" s="73" t="s">
        <v>1893</v>
      </c>
      <c r="D696" s="74"/>
      <c r="E696" s="74"/>
      <c r="F696" s="75"/>
      <c r="G696" s="5">
        <v>9.5839738383459397E-2</v>
      </c>
      <c r="I696" s="71">
        <v>521</v>
      </c>
      <c r="J696" s="73" t="s">
        <v>2015</v>
      </c>
      <c r="K696" s="74"/>
      <c r="L696" s="74"/>
      <c r="M696" s="75"/>
      <c r="N696" s="5">
        <v>0.11775567533475199</v>
      </c>
    </row>
    <row r="697" spans="2:14">
      <c r="B697" s="71">
        <v>522</v>
      </c>
      <c r="C697" s="73" t="s">
        <v>1894</v>
      </c>
      <c r="D697" s="74"/>
      <c r="E697" s="74"/>
      <c r="F697" s="75"/>
      <c r="G697" s="5">
        <v>9.5839738383459397E-2</v>
      </c>
      <c r="I697" s="71">
        <v>522</v>
      </c>
      <c r="J697" s="73" t="s">
        <v>1257</v>
      </c>
      <c r="K697" s="74"/>
      <c r="L697" s="74"/>
      <c r="M697" s="75"/>
      <c r="N697" s="5">
        <v>0.117577091765781</v>
      </c>
    </row>
    <row r="698" spans="2:14">
      <c r="B698" s="71">
        <v>523</v>
      </c>
      <c r="C698" s="73" t="s">
        <v>1895</v>
      </c>
      <c r="D698" s="74"/>
      <c r="E698" s="74"/>
      <c r="F698" s="75"/>
      <c r="G698" s="5">
        <v>9.5839738383459397E-2</v>
      </c>
      <c r="I698" s="71">
        <v>523</v>
      </c>
      <c r="J698" s="73" t="s">
        <v>1752</v>
      </c>
      <c r="K698" s="74"/>
      <c r="L698" s="74"/>
      <c r="M698" s="75"/>
      <c r="N698" s="5">
        <v>0.1175636860287</v>
      </c>
    </row>
    <row r="699" spans="2:14">
      <c r="B699" s="71">
        <v>524</v>
      </c>
      <c r="C699" s="73" t="s">
        <v>1896</v>
      </c>
      <c r="D699" s="74"/>
      <c r="E699" s="74"/>
      <c r="F699" s="75"/>
      <c r="G699" s="5">
        <v>9.5839738383459397E-2</v>
      </c>
      <c r="I699" s="71">
        <v>524</v>
      </c>
      <c r="J699" s="73" t="s">
        <v>459</v>
      </c>
      <c r="K699" s="74"/>
      <c r="L699" s="74"/>
      <c r="M699" s="75"/>
      <c r="N699" s="5">
        <v>0.11744814134243101</v>
      </c>
    </row>
    <row r="700" spans="2:14">
      <c r="B700" s="71">
        <v>525</v>
      </c>
      <c r="C700" s="73" t="s">
        <v>1897</v>
      </c>
      <c r="D700" s="74"/>
      <c r="E700" s="74"/>
      <c r="F700" s="75"/>
      <c r="G700" s="5">
        <v>9.5771539752283003E-2</v>
      </c>
      <c r="I700" s="71">
        <v>525</v>
      </c>
      <c r="J700" s="73" t="s">
        <v>1052</v>
      </c>
      <c r="K700" s="74"/>
      <c r="L700" s="74"/>
      <c r="M700" s="75"/>
      <c r="N700" s="5">
        <v>0.117302912524054</v>
      </c>
    </row>
    <row r="701" spans="2:14">
      <c r="B701" s="71">
        <v>526</v>
      </c>
      <c r="C701" s="73" t="s">
        <v>1168</v>
      </c>
      <c r="D701" s="74"/>
      <c r="E701" s="74"/>
      <c r="F701" s="75"/>
      <c r="G701" s="5">
        <v>9.5721254557354807E-2</v>
      </c>
      <c r="I701" s="71">
        <v>526</v>
      </c>
      <c r="J701" s="73" t="s">
        <v>911</v>
      </c>
      <c r="K701" s="74"/>
      <c r="L701" s="74"/>
      <c r="M701" s="75"/>
      <c r="N701" s="5">
        <v>0.11713885183692101</v>
      </c>
    </row>
    <row r="702" spans="2:14">
      <c r="B702" s="71">
        <v>527</v>
      </c>
      <c r="C702" s="73" t="s">
        <v>1898</v>
      </c>
      <c r="D702" s="74"/>
      <c r="E702" s="74"/>
      <c r="F702" s="75"/>
      <c r="G702" s="5">
        <v>9.5721254557354807E-2</v>
      </c>
      <c r="I702" s="71">
        <v>527</v>
      </c>
      <c r="J702" s="73" t="s">
        <v>2032</v>
      </c>
      <c r="K702" s="74"/>
      <c r="L702" s="74"/>
      <c r="M702" s="75"/>
      <c r="N702" s="5">
        <v>0.11710134769151601</v>
      </c>
    </row>
    <row r="703" spans="2:14">
      <c r="B703" s="71">
        <v>528</v>
      </c>
      <c r="C703" s="73" t="s">
        <v>1261</v>
      </c>
      <c r="D703" s="74"/>
      <c r="E703" s="74"/>
      <c r="F703" s="75"/>
      <c r="G703" s="5">
        <v>9.5436170458582298E-2</v>
      </c>
      <c r="I703" s="71">
        <v>528</v>
      </c>
      <c r="J703" s="73" t="s">
        <v>1127</v>
      </c>
      <c r="K703" s="74"/>
      <c r="L703" s="74"/>
      <c r="M703" s="75"/>
      <c r="N703" s="5">
        <v>0.117076291730543</v>
      </c>
    </row>
    <row r="704" spans="2:14">
      <c r="B704" s="71">
        <v>529</v>
      </c>
      <c r="C704" s="73" t="s">
        <v>1391</v>
      </c>
      <c r="D704" s="74"/>
      <c r="E704" s="74"/>
      <c r="F704" s="75"/>
      <c r="G704" s="5">
        <v>9.5020132230607596E-2</v>
      </c>
      <c r="I704" s="71">
        <v>529</v>
      </c>
      <c r="J704" s="73" t="s">
        <v>418</v>
      </c>
      <c r="K704" s="74"/>
      <c r="L704" s="74"/>
      <c r="M704" s="75"/>
      <c r="N704" s="5">
        <v>0.11707309988838099</v>
      </c>
    </row>
    <row r="705" spans="2:14">
      <c r="B705" s="71">
        <v>530</v>
      </c>
      <c r="C705" s="73" t="s">
        <v>1395</v>
      </c>
      <c r="D705" s="74"/>
      <c r="E705" s="74"/>
      <c r="F705" s="75"/>
      <c r="G705" s="5">
        <v>9.5020132230607596E-2</v>
      </c>
      <c r="I705" s="71">
        <v>530</v>
      </c>
      <c r="J705" s="73" t="s">
        <v>2033</v>
      </c>
      <c r="K705" s="74"/>
      <c r="L705" s="74"/>
      <c r="M705" s="75"/>
      <c r="N705" s="5">
        <v>0.11703272308503</v>
      </c>
    </row>
    <row r="706" spans="2:14">
      <c r="B706" s="71">
        <v>531</v>
      </c>
      <c r="C706" s="73" t="s">
        <v>1034</v>
      </c>
      <c r="D706" s="74"/>
      <c r="E706" s="74"/>
      <c r="F706" s="75"/>
      <c r="G706" s="5">
        <v>9.4754816698424796E-2</v>
      </c>
      <c r="I706" s="71">
        <v>531</v>
      </c>
      <c r="J706" s="73" t="s">
        <v>920</v>
      </c>
      <c r="K706" s="74"/>
      <c r="L706" s="74"/>
      <c r="M706" s="75"/>
      <c r="N706" s="5">
        <v>0.116841052963194</v>
      </c>
    </row>
    <row r="707" spans="2:14">
      <c r="B707" s="71">
        <v>532</v>
      </c>
      <c r="C707" s="73" t="s">
        <v>422</v>
      </c>
      <c r="D707" s="74"/>
      <c r="E707" s="74"/>
      <c r="F707" s="75"/>
      <c r="G707" s="5">
        <v>9.4568054507747898E-2</v>
      </c>
      <c r="I707" s="71">
        <v>532</v>
      </c>
      <c r="J707" s="73" t="s">
        <v>1753</v>
      </c>
      <c r="K707" s="74"/>
      <c r="L707" s="74"/>
      <c r="M707" s="75"/>
      <c r="N707" s="5">
        <v>0.116538306734117</v>
      </c>
    </row>
    <row r="708" spans="2:14">
      <c r="B708" s="71">
        <v>533</v>
      </c>
      <c r="C708" s="73" t="s">
        <v>1560</v>
      </c>
      <c r="D708" s="74"/>
      <c r="E708" s="74"/>
      <c r="F708" s="75"/>
      <c r="G708" s="5">
        <v>9.4144765856318494E-2</v>
      </c>
      <c r="I708" s="71">
        <v>533</v>
      </c>
      <c r="J708" s="73" t="s">
        <v>1541</v>
      </c>
      <c r="K708" s="74"/>
      <c r="L708" s="74"/>
      <c r="M708" s="75"/>
      <c r="N708" s="5">
        <v>0.11639052444200999</v>
      </c>
    </row>
    <row r="709" spans="2:14">
      <c r="B709" s="71">
        <v>534</v>
      </c>
      <c r="C709" s="73" t="s">
        <v>447</v>
      </c>
      <c r="D709" s="74"/>
      <c r="E709" s="74"/>
      <c r="F709" s="75"/>
      <c r="G709" s="5">
        <v>9.4122456452183895E-2</v>
      </c>
      <c r="I709" s="71">
        <v>534</v>
      </c>
      <c r="J709" s="73" t="s">
        <v>692</v>
      </c>
      <c r="K709" s="74"/>
      <c r="L709" s="74"/>
      <c r="M709" s="75"/>
      <c r="N709" s="5">
        <v>0.115888288077799</v>
      </c>
    </row>
    <row r="710" spans="2:14">
      <c r="B710" s="71">
        <v>535</v>
      </c>
      <c r="C710" s="73" t="s">
        <v>1899</v>
      </c>
      <c r="D710" s="74"/>
      <c r="E710" s="74"/>
      <c r="F710" s="75"/>
      <c r="G710" s="5">
        <v>9.4052663153092297E-2</v>
      </c>
      <c r="I710" s="71">
        <v>535</v>
      </c>
      <c r="J710" s="73" t="s">
        <v>2017</v>
      </c>
      <c r="K710" s="74"/>
      <c r="L710" s="74"/>
      <c r="M710" s="75"/>
      <c r="N710" s="5">
        <v>0.11569693714018001</v>
      </c>
    </row>
    <row r="711" spans="2:14">
      <c r="B711" s="71">
        <v>536</v>
      </c>
      <c r="C711" s="73" t="s">
        <v>1900</v>
      </c>
      <c r="D711" s="74"/>
      <c r="E711" s="74"/>
      <c r="F711" s="75"/>
      <c r="G711" s="5">
        <v>9.3961070743598898E-2</v>
      </c>
      <c r="I711" s="71">
        <v>536</v>
      </c>
      <c r="J711" s="73" t="s">
        <v>1874</v>
      </c>
      <c r="K711" s="74"/>
      <c r="L711" s="74"/>
      <c r="M711" s="75"/>
      <c r="N711" s="5">
        <v>0.115663582389585</v>
      </c>
    </row>
    <row r="712" spans="2:14">
      <c r="B712" s="71">
        <v>537</v>
      </c>
      <c r="C712" s="73" t="s">
        <v>1550</v>
      </c>
      <c r="D712" s="74"/>
      <c r="E712" s="74"/>
      <c r="F712" s="75"/>
      <c r="G712" s="5">
        <v>9.3660422685973202E-2</v>
      </c>
      <c r="I712" s="71">
        <v>537</v>
      </c>
      <c r="J712" s="73" t="s">
        <v>1262</v>
      </c>
      <c r="K712" s="74"/>
      <c r="L712" s="74"/>
      <c r="M712" s="75"/>
      <c r="N712" s="5">
        <v>0.115430099135426</v>
      </c>
    </row>
    <row r="713" spans="2:14">
      <c r="B713" s="71">
        <v>538</v>
      </c>
      <c r="C713" s="73" t="s">
        <v>1901</v>
      </c>
      <c r="D713" s="74"/>
      <c r="E713" s="74"/>
      <c r="F713" s="75"/>
      <c r="G713" s="5">
        <v>9.3113132657452496E-2</v>
      </c>
      <c r="I713" s="71">
        <v>538</v>
      </c>
      <c r="J713" s="73" t="s">
        <v>1051</v>
      </c>
      <c r="K713" s="74"/>
      <c r="L713" s="74"/>
      <c r="M713" s="75"/>
      <c r="N713" s="5">
        <v>0.115245610658455</v>
      </c>
    </row>
    <row r="714" spans="2:14">
      <c r="B714" s="71">
        <v>539</v>
      </c>
      <c r="C714" s="73" t="s">
        <v>1557</v>
      </c>
      <c r="D714" s="74"/>
      <c r="E714" s="74"/>
      <c r="F714" s="75"/>
      <c r="G714" s="5">
        <v>9.3031081677652103E-2</v>
      </c>
      <c r="I714" s="71">
        <v>539</v>
      </c>
      <c r="J714" s="73" t="s">
        <v>1043</v>
      </c>
      <c r="K714" s="74"/>
      <c r="L714" s="74"/>
      <c r="M714" s="75"/>
      <c r="N714" s="5">
        <v>0.114927862771215</v>
      </c>
    </row>
    <row r="715" spans="2:14">
      <c r="B715" s="71">
        <v>540</v>
      </c>
      <c r="C715" s="73" t="s">
        <v>475</v>
      </c>
      <c r="D715" s="74"/>
      <c r="E715" s="74"/>
      <c r="F715" s="75"/>
      <c r="G715" s="5">
        <v>9.2731762509955795E-2</v>
      </c>
      <c r="I715" s="71">
        <v>540</v>
      </c>
      <c r="J715" s="73" t="s">
        <v>2034</v>
      </c>
      <c r="K715" s="74"/>
      <c r="L715" s="74"/>
      <c r="M715" s="75"/>
      <c r="N715" s="5">
        <v>0.114927862771215</v>
      </c>
    </row>
    <row r="716" spans="2:14">
      <c r="B716" s="71">
        <v>541</v>
      </c>
      <c r="C716" s="73" t="s">
        <v>1192</v>
      </c>
      <c r="D716" s="74"/>
      <c r="E716" s="74"/>
      <c r="F716" s="75"/>
      <c r="G716" s="5">
        <v>9.2006555382128194E-2</v>
      </c>
      <c r="I716" s="71">
        <v>541</v>
      </c>
      <c r="J716" s="73" t="s">
        <v>2035</v>
      </c>
      <c r="K716" s="74"/>
      <c r="L716" s="74"/>
      <c r="M716" s="75"/>
      <c r="N716" s="5">
        <v>0.114927862771215</v>
      </c>
    </row>
    <row r="717" spans="2:14">
      <c r="B717" s="71">
        <v>542</v>
      </c>
      <c r="C717" s="73" t="s">
        <v>1902</v>
      </c>
      <c r="D717" s="74"/>
      <c r="E717" s="74"/>
      <c r="F717" s="75"/>
      <c r="G717" s="5">
        <v>9.2006555382128194E-2</v>
      </c>
      <c r="I717" s="71">
        <v>542</v>
      </c>
      <c r="J717" s="73" t="s">
        <v>2036</v>
      </c>
      <c r="K717" s="74"/>
      <c r="L717" s="74"/>
      <c r="M717" s="75"/>
      <c r="N717" s="5">
        <v>0.114927862771215</v>
      </c>
    </row>
    <row r="718" spans="2:14">
      <c r="B718" s="71">
        <v>543</v>
      </c>
      <c r="C718" s="73" t="s">
        <v>1903</v>
      </c>
      <c r="D718" s="74"/>
      <c r="E718" s="74"/>
      <c r="F718" s="75"/>
      <c r="G718" s="5">
        <v>9.2006555382128194E-2</v>
      </c>
      <c r="I718" s="71">
        <v>543</v>
      </c>
      <c r="J718" s="73" t="s">
        <v>919</v>
      </c>
      <c r="K718" s="74"/>
      <c r="L718" s="74"/>
      <c r="M718" s="75"/>
      <c r="N718" s="5">
        <v>0.114901849257593</v>
      </c>
    </row>
    <row r="719" spans="2:14">
      <c r="B719" s="71">
        <v>544</v>
      </c>
      <c r="C719" s="73" t="s">
        <v>386</v>
      </c>
      <c r="D719" s="74"/>
      <c r="E719" s="74"/>
      <c r="F719" s="75"/>
      <c r="G719" s="5">
        <v>9.1912624126359102E-2</v>
      </c>
      <c r="I719" s="71">
        <v>544</v>
      </c>
      <c r="J719" s="73" t="s">
        <v>1920</v>
      </c>
      <c r="K719" s="74"/>
      <c r="L719" s="74"/>
      <c r="M719" s="75"/>
      <c r="N719" s="5">
        <v>0.114901849257593</v>
      </c>
    </row>
    <row r="720" spans="2:14">
      <c r="B720" s="71">
        <v>545</v>
      </c>
      <c r="C720" s="73" t="s">
        <v>1263</v>
      </c>
      <c r="D720" s="74"/>
      <c r="E720" s="74"/>
      <c r="F720" s="75"/>
      <c r="G720" s="5">
        <v>9.1614086345941301E-2</v>
      </c>
      <c r="I720" s="71">
        <v>545</v>
      </c>
      <c r="J720" s="73" t="s">
        <v>1921</v>
      </c>
      <c r="K720" s="74"/>
      <c r="L720" s="74"/>
      <c r="M720" s="75"/>
      <c r="N720" s="5">
        <v>0.114901849257593</v>
      </c>
    </row>
    <row r="721" spans="2:14">
      <c r="B721" s="71">
        <v>546</v>
      </c>
      <c r="C721" s="73" t="s">
        <v>926</v>
      </c>
      <c r="D721" s="74"/>
      <c r="E721" s="74"/>
      <c r="F721" s="75"/>
      <c r="G721" s="5">
        <v>9.1046283572470396E-2</v>
      </c>
      <c r="I721" s="71">
        <v>546</v>
      </c>
      <c r="J721" s="73" t="s">
        <v>2037</v>
      </c>
      <c r="K721" s="74"/>
      <c r="L721" s="74"/>
      <c r="M721" s="75"/>
      <c r="N721" s="5">
        <v>0.114736511833595</v>
      </c>
    </row>
    <row r="722" spans="2:14">
      <c r="B722" s="71">
        <v>547</v>
      </c>
      <c r="C722" s="73" t="s">
        <v>1904</v>
      </c>
      <c r="D722" s="74"/>
      <c r="E722" s="74"/>
      <c r="F722" s="75"/>
      <c r="G722" s="5">
        <v>9.0965561482599502E-2</v>
      </c>
      <c r="I722" s="71">
        <v>547</v>
      </c>
      <c r="J722" s="73" t="s">
        <v>481</v>
      </c>
      <c r="K722" s="74"/>
      <c r="L722" s="74"/>
      <c r="M722" s="75"/>
      <c r="N722" s="5">
        <v>0.114505741645273</v>
      </c>
    </row>
    <row r="723" spans="2:14">
      <c r="B723" s="71">
        <v>548</v>
      </c>
      <c r="C723" s="73" t="s">
        <v>1258</v>
      </c>
      <c r="D723" s="74"/>
      <c r="E723" s="74"/>
      <c r="F723" s="75"/>
      <c r="G723" s="5">
        <v>9.0811123210565295E-2</v>
      </c>
      <c r="I723" s="71">
        <v>548</v>
      </c>
      <c r="J723" s="73" t="s">
        <v>1290</v>
      </c>
      <c r="K723" s="74"/>
      <c r="L723" s="74"/>
      <c r="M723" s="75"/>
      <c r="N723" s="5">
        <v>0.114006377939008</v>
      </c>
    </row>
    <row r="724" spans="2:14">
      <c r="B724" s="71">
        <v>549</v>
      </c>
      <c r="C724" s="73" t="s">
        <v>958</v>
      </c>
      <c r="D724" s="74"/>
      <c r="E724" s="74"/>
      <c r="F724" s="75"/>
      <c r="G724" s="5">
        <v>9.0696014764881303E-2</v>
      </c>
      <c r="I724" s="71">
        <v>549</v>
      </c>
      <c r="J724" s="73" t="s">
        <v>1554</v>
      </c>
      <c r="K724" s="74"/>
      <c r="L724" s="74"/>
      <c r="M724" s="75"/>
      <c r="N724" s="5">
        <v>0.11333976170344801</v>
      </c>
    </row>
    <row r="725" spans="2:14">
      <c r="B725" s="71">
        <v>550</v>
      </c>
      <c r="C725" s="73" t="s">
        <v>1905</v>
      </c>
      <c r="D725" s="74"/>
      <c r="E725" s="74"/>
      <c r="F725" s="75"/>
      <c r="G725" s="5">
        <v>9.0696014764881303E-2</v>
      </c>
      <c r="I725" s="71">
        <v>550</v>
      </c>
      <c r="J725" s="73" t="s">
        <v>325</v>
      </c>
      <c r="K725" s="74"/>
      <c r="L725" s="74"/>
      <c r="M725" s="75"/>
      <c r="N725" s="5">
        <v>0.113324121676853</v>
      </c>
    </row>
    <row r="726" spans="2:14">
      <c r="B726" s="71">
        <v>551</v>
      </c>
      <c r="C726" s="73" t="s">
        <v>1906</v>
      </c>
      <c r="D726" s="74"/>
      <c r="E726" s="74"/>
      <c r="F726" s="75"/>
      <c r="G726" s="5">
        <v>9.0696014764881303E-2</v>
      </c>
      <c r="I726" s="71">
        <v>551</v>
      </c>
      <c r="J726" s="73" t="s">
        <v>876</v>
      </c>
      <c r="K726" s="74"/>
      <c r="L726" s="74"/>
      <c r="M726" s="75"/>
      <c r="N726" s="5">
        <v>0.112917480985398</v>
      </c>
    </row>
    <row r="727" spans="2:14">
      <c r="B727" s="71">
        <v>552</v>
      </c>
      <c r="C727" s="73" t="s">
        <v>692</v>
      </c>
      <c r="D727" s="74"/>
      <c r="E727" s="74"/>
      <c r="F727" s="75"/>
      <c r="G727" s="5">
        <v>9.0486214938388598E-2</v>
      </c>
      <c r="I727" s="71">
        <v>552</v>
      </c>
      <c r="J727" s="73" t="s">
        <v>930</v>
      </c>
      <c r="K727" s="74"/>
      <c r="L727" s="74"/>
      <c r="M727" s="75"/>
      <c r="N727" s="5">
        <v>0.11282236408896699</v>
      </c>
    </row>
    <row r="728" spans="2:14">
      <c r="B728" s="71">
        <v>553</v>
      </c>
      <c r="C728" s="73" t="s">
        <v>1113</v>
      </c>
      <c r="D728" s="74"/>
      <c r="E728" s="74"/>
      <c r="F728" s="75"/>
      <c r="G728" s="5">
        <v>8.9773217651232404E-2</v>
      </c>
      <c r="I728" s="71">
        <v>553</v>
      </c>
      <c r="J728" s="73" t="s">
        <v>1966</v>
      </c>
      <c r="K728" s="74"/>
      <c r="L728" s="74"/>
      <c r="M728" s="75"/>
      <c r="N728" s="5">
        <v>0.11282236408896699</v>
      </c>
    </row>
    <row r="729" spans="2:14">
      <c r="B729" s="71">
        <v>554</v>
      </c>
      <c r="C729" s="73" t="s">
        <v>1907</v>
      </c>
      <c r="D729" s="74"/>
      <c r="E729" s="74"/>
      <c r="F729" s="75"/>
      <c r="G729" s="5">
        <v>8.9678547532662398E-2</v>
      </c>
      <c r="I729" s="71">
        <v>554</v>
      </c>
      <c r="J729" s="73" t="s">
        <v>1529</v>
      </c>
      <c r="K729" s="74"/>
      <c r="L729" s="74"/>
      <c r="M729" s="75"/>
      <c r="N729" s="5">
        <v>0.112768581548535</v>
      </c>
    </row>
    <row r="730" spans="2:14">
      <c r="B730" s="71">
        <v>555</v>
      </c>
      <c r="C730" s="73" t="s">
        <v>1908</v>
      </c>
      <c r="D730" s="74"/>
      <c r="E730" s="74"/>
      <c r="F730" s="75"/>
      <c r="G730" s="5">
        <v>8.95759465989939E-2</v>
      </c>
      <c r="I730" s="71">
        <v>555</v>
      </c>
      <c r="J730" s="73" t="s">
        <v>1548</v>
      </c>
      <c r="K730" s="74"/>
      <c r="L730" s="74"/>
      <c r="M730" s="75"/>
      <c r="N730" s="5">
        <v>0.112496317412105</v>
      </c>
    </row>
    <row r="731" spans="2:14">
      <c r="B731" s="71">
        <v>556</v>
      </c>
      <c r="C731" s="73" t="s">
        <v>1167</v>
      </c>
      <c r="D731" s="74"/>
      <c r="E731" s="74"/>
      <c r="F731" s="75"/>
      <c r="G731" s="5">
        <v>8.9524646132159699E-2</v>
      </c>
      <c r="I731" s="71">
        <v>556</v>
      </c>
      <c r="J731" s="73" t="s">
        <v>1241</v>
      </c>
      <c r="K731" s="74"/>
      <c r="L731" s="74"/>
      <c r="M731" s="75"/>
      <c r="N731" s="5">
        <v>0.11245530224032201</v>
      </c>
    </row>
    <row r="732" spans="2:14">
      <c r="B732" s="71">
        <v>557</v>
      </c>
      <c r="C732" s="73" t="s">
        <v>1181</v>
      </c>
      <c r="D732" s="74"/>
      <c r="E732" s="74"/>
      <c r="F732" s="75"/>
      <c r="G732" s="5">
        <v>8.9466355704296799E-2</v>
      </c>
      <c r="I732" s="71">
        <v>557</v>
      </c>
      <c r="J732" s="73" t="s">
        <v>1984</v>
      </c>
      <c r="K732" s="74"/>
      <c r="L732" s="74"/>
      <c r="M732" s="75"/>
      <c r="N732" s="5">
        <v>0.11245530224032201</v>
      </c>
    </row>
    <row r="733" spans="2:14">
      <c r="B733" s="71">
        <v>558</v>
      </c>
      <c r="C733" s="73" t="s">
        <v>981</v>
      </c>
      <c r="D733" s="74"/>
      <c r="E733" s="74"/>
      <c r="F733" s="75"/>
      <c r="G733" s="5">
        <v>8.9415055237462598E-2</v>
      </c>
      <c r="I733" s="71">
        <v>558</v>
      </c>
      <c r="J733" s="73" t="s">
        <v>699</v>
      </c>
      <c r="K733" s="74"/>
      <c r="L733" s="74"/>
      <c r="M733" s="75"/>
      <c r="N733" s="5">
        <v>0.111647287396979</v>
      </c>
    </row>
    <row r="734" spans="2:14">
      <c r="B734" s="71">
        <v>559</v>
      </c>
      <c r="C734" s="73" t="s">
        <v>791</v>
      </c>
      <c r="D734" s="74"/>
      <c r="E734" s="74"/>
      <c r="F734" s="75"/>
      <c r="G734" s="5">
        <v>8.9285998763079799E-2</v>
      </c>
      <c r="I734" s="71">
        <v>559</v>
      </c>
      <c r="J734" s="73" t="s">
        <v>540</v>
      </c>
      <c r="K734" s="74"/>
      <c r="L734" s="74"/>
      <c r="M734" s="75"/>
      <c r="N734" s="5">
        <v>0.111062861097094</v>
      </c>
    </row>
    <row r="735" spans="2:14">
      <c r="B735" s="71">
        <v>560</v>
      </c>
      <c r="C735" s="73" t="s">
        <v>874</v>
      </c>
      <c r="D735" s="74"/>
      <c r="E735" s="74"/>
      <c r="F735" s="75"/>
      <c r="G735" s="5">
        <v>8.9285998763079799E-2</v>
      </c>
      <c r="I735" s="71">
        <v>560</v>
      </c>
      <c r="J735" s="73" t="s">
        <v>337</v>
      </c>
      <c r="K735" s="74"/>
      <c r="L735" s="74"/>
      <c r="M735" s="75"/>
      <c r="N735" s="5">
        <v>0.11057179618045</v>
      </c>
    </row>
    <row r="736" spans="2:14">
      <c r="B736" s="71">
        <v>561</v>
      </c>
      <c r="C736" s="73" t="s">
        <v>1057</v>
      </c>
      <c r="D736" s="74"/>
      <c r="E736" s="74"/>
      <c r="F736" s="75"/>
      <c r="G736" s="5">
        <v>8.9158552903291305E-2</v>
      </c>
      <c r="I736" s="71">
        <v>561</v>
      </c>
      <c r="J736" s="73" t="s">
        <v>385</v>
      </c>
      <c r="K736" s="74"/>
      <c r="L736" s="74"/>
      <c r="M736" s="75"/>
      <c r="N736" s="5">
        <v>0.110570838627801</v>
      </c>
    </row>
    <row r="737" spans="2:14">
      <c r="B737" s="71">
        <v>562</v>
      </c>
      <c r="C737" s="73" t="s">
        <v>529</v>
      </c>
      <c r="D737" s="74"/>
      <c r="E737" s="74"/>
      <c r="F737" s="75"/>
      <c r="G737" s="5">
        <v>8.9018163655590704E-2</v>
      </c>
      <c r="I737" s="71">
        <v>562</v>
      </c>
      <c r="J737" s="73" t="s">
        <v>388</v>
      </c>
      <c r="K737" s="74"/>
      <c r="L737" s="74"/>
      <c r="M737" s="75"/>
      <c r="N737" s="5">
        <v>0.110570838627801</v>
      </c>
    </row>
    <row r="738" spans="2:14">
      <c r="B738" s="71">
        <v>563</v>
      </c>
      <c r="C738" s="73" t="s">
        <v>1107</v>
      </c>
      <c r="D738" s="74"/>
      <c r="E738" s="74"/>
      <c r="F738" s="75"/>
      <c r="G738" s="5">
        <v>8.88477042865677E-2</v>
      </c>
      <c r="I738" s="71">
        <v>563</v>
      </c>
      <c r="J738" s="73" t="s">
        <v>1390</v>
      </c>
      <c r="K738" s="74"/>
      <c r="L738" s="74"/>
      <c r="M738" s="75"/>
      <c r="N738" s="5">
        <v>0.110282455688453</v>
      </c>
    </row>
    <row r="739" spans="2:14">
      <c r="B739" s="71">
        <v>564</v>
      </c>
      <c r="C739" s="73" t="s">
        <v>1231</v>
      </c>
      <c r="D739" s="74"/>
      <c r="E739" s="74"/>
      <c r="F739" s="75"/>
      <c r="G739" s="5">
        <v>8.88477042865677E-2</v>
      </c>
      <c r="I739" s="71">
        <v>564</v>
      </c>
      <c r="J739" s="73" t="s">
        <v>1123</v>
      </c>
      <c r="K739" s="74"/>
      <c r="L739" s="74"/>
      <c r="M739" s="75"/>
      <c r="N739" s="5">
        <v>0.109783889942729</v>
      </c>
    </row>
    <row r="740" spans="2:14">
      <c r="B740" s="71">
        <v>565</v>
      </c>
      <c r="C740" s="73" t="s">
        <v>542</v>
      </c>
      <c r="D740" s="74"/>
      <c r="E740" s="74"/>
      <c r="F740" s="75"/>
      <c r="G740" s="5">
        <v>8.8846662436863205E-2</v>
      </c>
      <c r="I740" s="71">
        <v>565</v>
      </c>
      <c r="J740" s="73" t="s">
        <v>2121</v>
      </c>
      <c r="K740" s="74"/>
      <c r="L740" s="74"/>
      <c r="M740" s="75"/>
      <c r="N740" s="5">
        <v>0.109783889942729</v>
      </c>
    </row>
    <row r="741" spans="2:14">
      <c r="B741" s="71">
        <v>566</v>
      </c>
      <c r="C741" s="73" t="s">
        <v>1064</v>
      </c>
      <c r="D741" s="74"/>
      <c r="E741" s="74"/>
      <c r="F741" s="75"/>
      <c r="G741" s="5">
        <v>8.8624227524921703E-2</v>
      </c>
      <c r="I741" s="71">
        <v>566</v>
      </c>
      <c r="J741" s="73" t="s">
        <v>1531</v>
      </c>
      <c r="K741" s="74"/>
      <c r="L741" s="74"/>
      <c r="M741" s="75"/>
      <c r="N741" s="5">
        <v>0.10965509911148701</v>
      </c>
    </row>
    <row r="742" spans="2:14">
      <c r="B742" s="71">
        <v>567</v>
      </c>
      <c r="C742" s="73" t="s">
        <v>1909</v>
      </c>
      <c r="D742" s="74"/>
      <c r="E742" s="74"/>
      <c r="F742" s="75"/>
      <c r="G742" s="5">
        <v>8.8624227524921703E-2</v>
      </c>
      <c r="I742" s="71">
        <v>567</v>
      </c>
      <c r="J742" s="73" t="s">
        <v>1745</v>
      </c>
      <c r="K742" s="74"/>
      <c r="L742" s="74"/>
      <c r="M742" s="75"/>
      <c r="N742" s="5">
        <v>0.10932617977667999</v>
      </c>
    </row>
    <row r="743" spans="2:14">
      <c r="B743" s="71">
        <v>568</v>
      </c>
      <c r="C743" s="73" t="s">
        <v>1910</v>
      </c>
      <c r="D743" s="74"/>
      <c r="E743" s="74"/>
      <c r="F743" s="75"/>
      <c r="G743" s="5">
        <v>8.8624227524921703E-2</v>
      </c>
      <c r="I743" s="71">
        <v>568</v>
      </c>
      <c r="J743" s="73" t="s">
        <v>416</v>
      </c>
      <c r="K743" s="74"/>
      <c r="L743" s="74"/>
      <c r="M743" s="75"/>
      <c r="N743" s="5">
        <v>0.108976034691494</v>
      </c>
    </row>
    <row r="744" spans="2:14">
      <c r="B744" s="71">
        <v>569</v>
      </c>
      <c r="C744" s="73" t="s">
        <v>859</v>
      </c>
      <c r="D744" s="74"/>
      <c r="E744" s="74"/>
      <c r="F744" s="75"/>
      <c r="G744" s="5">
        <v>8.8545185151921502E-2</v>
      </c>
      <c r="I744" s="71">
        <v>569</v>
      </c>
      <c r="J744" s="73" t="s">
        <v>1384</v>
      </c>
      <c r="K744" s="74"/>
      <c r="L744" s="74"/>
      <c r="M744" s="75"/>
      <c r="N744" s="5">
        <v>0.108940445651386</v>
      </c>
    </row>
    <row r="745" spans="2:14">
      <c r="B745" s="71">
        <v>570</v>
      </c>
      <c r="C745" s="73" t="s">
        <v>1566</v>
      </c>
      <c r="D745" s="74"/>
      <c r="E745" s="74"/>
      <c r="F745" s="75"/>
      <c r="G745" s="5">
        <v>8.8513419367049304E-2</v>
      </c>
      <c r="I745" s="71">
        <v>570</v>
      </c>
      <c r="J745" s="73" t="s">
        <v>694</v>
      </c>
      <c r="K745" s="74"/>
      <c r="L745" s="74"/>
      <c r="M745" s="75"/>
      <c r="N745" s="5">
        <v>0.108679352962524</v>
      </c>
    </row>
    <row r="746" spans="2:14">
      <c r="B746" s="71">
        <v>571</v>
      </c>
      <c r="C746" s="73" t="s">
        <v>355</v>
      </c>
      <c r="D746" s="74"/>
      <c r="E746" s="74"/>
      <c r="F746" s="75"/>
      <c r="G746" s="5">
        <v>8.8446751617071606E-2</v>
      </c>
      <c r="I746" s="71">
        <v>571</v>
      </c>
      <c r="J746" s="73" t="s">
        <v>1987</v>
      </c>
      <c r="K746" s="74"/>
      <c r="L746" s="74"/>
      <c r="M746" s="75"/>
      <c r="N746" s="5">
        <v>0.108679352962524</v>
      </c>
    </row>
    <row r="747" spans="2:14">
      <c r="B747" s="71">
        <v>572</v>
      </c>
      <c r="C747" s="73" t="s">
        <v>369</v>
      </c>
      <c r="D747" s="74"/>
      <c r="E747" s="74"/>
      <c r="F747" s="75"/>
      <c r="G747" s="5">
        <v>8.8446751617071606E-2</v>
      </c>
      <c r="I747" s="71">
        <v>572</v>
      </c>
      <c r="J747" s="73" t="s">
        <v>1875</v>
      </c>
      <c r="K747" s="74"/>
      <c r="L747" s="74"/>
      <c r="M747" s="75"/>
      <c r="N747" s="5">
        <v>0.10822196198069101</v>
      </c>
    </row>
    <row r="748" spans="2:14">
      <c r="B748" s="71">
        <v>573</v>
      </c>
      <c r="C748" s="73" t="s">
        <v>1558</v>
      </c>
      <c r="D748" s="74"/>
      <c r="E748" s="74"/>
      <c r="F748" s="75"/>
      <c r="G748" s="5">
        <v>8.7952872332592996E-2</v>
      </c>
      <c r="I748" s="71">
        <v>573</v>
      </c>
      <c r="J748" s="73" t="s">
        <v>1900</v>
      </c>
      <c r="K748" s="74"/>
      <c r="L748" s="74"/>
      <c r="M748" s="75"/>
      <c r="N748" s="5">
        <v>0.108008587332153</v>
      </c>
    </row>
    <row r="749" spans="2:14">
      <c r="B749" s="71">
        <v>574</v>
      </c>
      <c r="C749" s="73" t="s">
        <v>1259</v>
      </c>
      <c r="D749" s="74"/>
      <c r="E749" s="74"/>
      <c r="F749" s="75"/>
      <c r="G749" s="5">
        <v>8.7949943459188606E-2</v>
      </c>
      <c r="I749" s="71">
        <v>574</v>
      </c>
      <c r="J749" s="73" t="s">
        <v>2119</v>
      </c>
      <c r="K749" s="74"/>
      <c r="L749" s="74"/>
      <c r="M749" s="75"/>
      <c r="N749" s="5">
        <v>0.10766450674707501</v>
      </c>
    </row>
    <row r="750" spans="2:14">
      <c r="B750" s="71">
        <v>575</v>
      </c>
      <c r="C750" s="73" t="s">
        <v>1269</v>
      </c>
      <c r="D750" s="74"/>
      <c r="E750" s="74"/>
      <c r="F750" s="75"/>
      <c r="G750" s="5">
        <v>8.7223030036691698E-2</v>
      </c>
      <c r="I750" s="71">
        <v>575</v>
      </c>
      <c r="J750" s="73" t="s">
        <v>489</v>
      </c>
      <c r="K750" s="74"/>
      <c r="L750" s="74"/>
      <c r="M750" s="75"/>
      <c r="N750" s="5">
        <v>0.107639291193995</v>
      </c>
    </row>
    <row r="751" spans="2:14">
      <c r="B751" s="71">
        <v>576</v>
      </c>
      <c r="C751" s="73" t="s">
        <v>1578</v>
      </c>
      <c r="D751" s="74"/>
      <c r="E751" s="74"/>
      <c r="F751" s="75"/>
      <c r="G751" s="5">
        <v>8.71802291498458E-2</v>
      </c>
      <c r="I751" s="71">
        <v>576</v>
      </c>
      <c r="J751" s="73" t="s">
        <v>931</v>
      </c>
      <c r="K751" s="74"/>
      <c r="L751" s="74"/>
      <c r="M751" s="75"/>
      <c r="N751" s="5">
        <v>0.107481614191186</v>
      </c>
    </row>
    <row r="752" spans="2:14">
      <c r="B752" s="71">
        <v>577</v>
      </c>
      <c r="C752" s="73" t="s">
        <v>557</v>
      </c>
      <c r="D752" s="74"/>
      <c r="E752" s="74"/>
      <c r="F752" s="75"/>
      <c r="G752" s="5">
        <v>8.7102202048751604E-2</v>
      </c>
      <c r="I752" s="71">
        <v>577</v>
      </c>
      <c r="J752" s="73" t="s">
        <v>1553</v>
      </c>
      <c r="K752" s="74"/>
      <c r="L752" s="74"/>
      <c r="M752" s="75"/>
      <c r="N752" s="5">
        <v>0.107327288622647</v>
      </c>
    </row>
    <row r="753" spans="2:14">
      <c r="B753" s="71">
        <v>578</v>
      </c>
      <c r="C753" s="73" t="s">
        <v>1180</v>
      </c>
      <c r="D753" s="74"/>
      <c r="E753" s="74"/>
      <c r="F753" s="75"/>
      <c r="G753" s="5">
        <v>8.6895777602679594E-2</v>
      </c>
      <c r="I753" s="71">
        <v>578</v>
      </c>
      <c r="J753" s="73" t="s">
        <v>393</v>
      </c>
      <c r="K753" s="74"/>
      <c r="L753" s="74"/>
      <c r="M753" s="75"/>
      <c r="N753" s="5">
        <v>0.107056141630974</v>
      </c>
    </row>
    <row r="754" spans="2:14">
      <c r="B754" s="71">
        <v>579</v>
      </c>
      <c r="C754" s="73" t="s">
        <v>980</v>
      </c>
      <c r="D754" s="74"/>
      <c r="E754" s="74"/>
      <c r="F754" s="75"/>
      <c r="G754" s="5">
        <v>8.6844477135845297E-2</v>
      </c>
      <c r="I754" s="71">
        <v>579</v>
      </c>
      <c r="J754" s="73" t="s">
        <v>392</v>
      </c>
      <c r="K754" s="74"/>
      <c r="L754" s="74"/>
      <c r="M754" s="75"/>
      <c r="N754" s="5">
        <v>0.10704369344654199</v>
      </c>
    </row>
    <row r="755" spans="2:14">
      <c r="B755" s="71">
        <v>580</v>
      </c>
      <c r="C755" s="73" t="s">
        <v>1911</v>
      </c>
      <c r="D755" s="74"/>
      <c r="E755" s="74"/>
      <c r="F755" s="75"/>
      <c r="G755" s="5">
        <v>8.6793176669011096E-2</v>
      </c>
      <c r="I755" s="71">
        <v>580</v>
      </c>
      <c r="J755" s="73" t="s">
        <v>1760</v>
      </c>
      <c r="K755" s="74"/>
      <c r="L755" s="74"/>
      <c r="M755" s="75"/>
      <c r="N755" s="5">
        <v>0.10704369344654199</v>
      </c>
    </row>
    <row r="756" spans="2:14">
      <c r="B756" s="71">
        <v>581</v>
      </c>
      <c r="C756" s="73" t="s">
        <v>1912</v>
      </c>
      <c r="D756" s="74"/>
      <c r="E756" s="74"/>
      <c r="F756" s="75"/>
      <c r="G756" s="5">
        <v>8.6690575735342598E-2</v>
      </c>
      <c r="I756" s="71">
        <v>581</v>
      </c>
      <c r="J756" s="73" t="s">
        <v>1378</v>
      </c>
      <c r="K756" s="74"/>
      <c r="L756" s="74"/>
      <c r="M756" s="75"/>
      <c r="N756" s="5">
        <v>0.10685952415378699</v>
      </c>
    </row>
    <row r="757" spans="2:14">
      <c r="B757" s="71">
        <v>582</v>
      </c>
      <c r="C757" s="73" t="s">
        <v>1056</v>
      </c>
      <c r="D757" s="74"/>
      <c r="E757" s="74"/>
      <c r="F757" s="75"/>
      <c r="G757" s="5">
        <v>8.65879748016741E-2</v>
      </c>
      <c r="I757" s="71">
        <v>582</v>
      </c>
      <c r="J757" s="73" t="s">
        <v>474</v>
      </c>
      <c r="K757" s="74"/>
      <c r="L757" s="74"/>
      <c r="M757" s="75"/>
      <c r="N757" s="5">
        <v>0.10682664817951699</v>
      </c>
    </row>
    <row r="758" spans="2:14">
      <c r="B758" s="71">
        <v>583</v>
      </c>
      <c r="C758" s="73" t="s">
        <v>1913</v>
      </c>
      <c r="D758" s="74"/>
      <c r="E758" s="74"/>
      <c r="F758" s="75"/>
      <c r="G758" s="5">
        <v>8.65879748016741E-2</v>
      </c>
      <c r="I758" s="71">
        <v>583</v>
      </c>
      <c r="J758" s="73" t="s">
        <v>1904</v>
      </c>
      <c r="K758" s="74"/>
      <c r="L758" s="74"/>
      <c r="M758" s="75"/>
      <c r="N758" s="5">
        <v>0.10654081871389801</v>
      </c>
    </row>
    <row r="759" spans="2:14">
      <c r="B759" s="71">
        <v>584</v>
      </c>
      <c r="C759" s="73" t="s">
        <v>406</v>
      </c>
      <c r="D759" s="74"/>
      <c r="E759" s="74"/>
      <c r="F759" s="75"/>
      <c r="G759" s="5">
        <v>8.6396609336282001E-2</v>
      </c>
      <c r="I759" s="71">
        <v>584</v>
      </c>
      <c r="J759" s="73" t="s">
        <v>1122</v>
      </c>
      <c r="K759" s="74"/>
      <c r="L759" s="74"/>
      <c r="M759" s="75"/>
      <c r="N759" s="5">
        <v>0.106455756120277</v>
      </c>
    </row>
    <row r="760" spans="2:14">
      <c r="B760" s="71">
        <v>585</v>
      </c>
      <c r="C760" s="73" t="s">
        <v>1914</v>
      </c>
      <c r="D760" s="74"/>
      <c r="E760" s="74"/>
      <c r="F760" s="75"/>
      <c r="G760" s="5">
        <v>8.6396609336282001E-2</v>
      </c>
      <c r="I760" s="71">
        <v>585</v>
      </c>
      <c r="J760" s="73" t="s">
        <v>2128</v>
      </c>
      <c r="K760" s="74"/>
      <c r="L760" s="74"/>
      <c r="M760" s="75"/>
      <c r="N760" s="5">
        <v>0.106455756120277</v>
      </c>
    </row>
    <row r="761" spans="2:14">
      <c r="B761" s="71">
        <v>586</v>
      </c>
      <c r="C761" s="73" t="s">
        <v>1106</v>
      </c>
      <c r="D761" s="74"/>
      <c r="E761" s="74"/>
      <c r="F761" s="75"/>
      <c r="G761" s="5">
        <v>8.6277126184950398E-2</v>
      </c>
      <c r="I761" s="71">
        <v>586</v>
      </c>
      <c r="J761" s="73" t="s">
        <v>2130</v>
      </c>
      <c r="K761" s="74"/>
      <c r="L761" s="74"/>
      <c r="M761" s="75"/>
      <c r="N761" s="5">
        <v>0.106455756120277</v>
      </c>
    </row>
    <row r="762" spans="2:14">
      <c r="B762" s="71">
        <v>587</v>
      </c>
      <c r="C762" s="73" t="s">
        <v>1230</v>
      </c>
      <c r="D762" s="74"/>
      <c r="E762" s="74"/>
      <c r="F762" s="75"/>
      <c r="G762" s="5">
        <v>8.6277126184950398E-2</v>
      </c>
      <c r="I762" s="71">
        <v>587</v>
      </c>
      <c r="J762" s="73" t="s">
        <v>1542</v>
      </c>
      <c r="K762" s="74"/>
      <c r="L762" s="74"/>
      <c r="M762" s="75"/>
      <c r="N762" s="5">
        <v>0.106344041644603</v>
      </c>
    </row>
    <row r="763" spans="2:14">
      <c r="B763" s="71">
        <v>588</v>
      </c>
      <c r="C763" s="73" t="s">
        <v>1915</v>
      </c>
      <c r="D763" s="74"/>
      <c r="E763" s="74"/>
      <c r="F763" s="75"/>
      <c r="G763" s="5">
        <v>8.6277126184950398E-2</v>
      </c>
      <c r="I763" s="71">
        <v>588</v>
      </c>
      <c r="J763" s="73" t="s">
        <v>921</v>
      </c>
      <c r="K763" s="74"/>
      <c r="L763" s="74"/>
      <c r="M763" s="75"/>
      <c r="N763" s="5">
        <v>0.10616354297033501</v>
      </c>
    </row>
    <row r="764" spans="2:14">
      <c r="B764" s="71">
        <v>589</v>
      </c>
      <c r="C764" s="73" t="s">
        <v>1916</v>
      </c>
      <c r="D764" s="74"/>
      <c r="E764" s="74"/>
      <c r="F764" s="75"/>
      <c r="G764" s="5">
        <v>8.4856797997297007E-2</v>
      </c>
      <c r="I764" s="71">
        <v>589</v>
      </c>
      <c r="J764" s="73" t="s">
        <v>1743</v>
      </c>
      <c r="K764" s="74"/>
      <c r="L764" s="74"/>
      <c r="M764" s="75"/>
      <c r="N764" s="5">
        <v>0.10572466467304199</v>
      </c>
    </row>
    <row r="765" spans="2:14">
      <c r="B765" s="71">
        <v>590</v>
      </c>
      <c r="C765" s="73" t="s">
        <v>653</v>
      </c>
      <c r="D765" s="74"/>
      <c r="E765" s="74"/>
      <c r="F765" s="75"/>
      <c r="G765" s="5">
        <v>8.4838166960486794E-2</v>
      </c>
      <c r="I765" s="71">
        <v>590</v>
      </c>
      <c r="J765" s="73" t="s">
        <v>326</v>
      </c>
      <c r="K765" s="74"/>
      <c r="L765" s="74"/>
      <c r="M765" s="75"/>
      <c r="N765" s="5">
        <v>0.10570966301488</v>
      </c>
    </row>
    <row r="766" spans="2:14">
      <c r="B766" s="71">
        <v>591</v>
      </c>
      <c r="C766" s="73" t="s">
        <v>1917</v>
      </c>
      <c r="D766" s="74"/>
      <c r="E766" s="74"/>
      <c r="F766" s="75"/>
      <c r="G766" s="5">
        <v>8.4775039373281E-2</v>
      </c>
      <c r="I766" s="71">
        <v>591</v>
      </c>
      <c r="J766" s="73" t="s">
        <v>1901</v>
      </c>
      <c r="K766" s="74"/>
      <c r="L766" s="74"/>
      <c r="M766" s="75"/>
      <c r="N766" s="5">
        <v>0.105618216736935</v>
      </c>
    </row>
    <row r="767" spans="2:14">
      <c r="B767" s="71">
        <v>592</v>
      </c>
      <c r="C767" s="73" t="s">
        <v>1555</v>
      </c>
      <c r="D767" s="74"/>
      <c r="E767" s="74"/>
      <c r="F767" s="75"/>
      <c r="G767" s="5">
        <v>8.4690123306792903E-2</v>
      </c>
      <c r="I767" s="71">
        <v>592</v>
      </c>
      <c r="J767" s="73" t="s">
        <v>391</v>
      </c>
      <c r="K767" s="74"/>
      <c r="L767" s="74"/>
      <c r="M767" s="75"/>
      <c r="N767" s="5">
        <v>0.10531179988937101</v>
      </c>
    </row>
    <row r="768" spans="2:14">
      <c r="B768" s="71">
        <v>593</v>
      </c>
      <c r="C768" s="73" t="s">
        <v>378</v>
      </c>
      <c r="D768" s="74"/>
      <c r="E768" s="74"/>
      <c r="F768" s="75"/>
      <c r="G768" s="5">
        <v>8.4673730120623805E-2</v>
      </c>
      <c r="I768" s="71">
        <v>593</v>
      </c>
      <c r="J768" s="73" t="s">
        <v>1296</v>
      </c>
      <c r="K768" s="74"/>
      <c r="L768" s="74"/>
      <c r="M768" s="75"/>
      <c r="N768" s="5">
        <v>0.105297915375965</v>
      </c>
    </row>
    <row r="769" spans="2:14">
      <c r="B769" s="71">
        <v>594</v>
      </c>
      <c r="C769" s="73" t="s">
        <v>775</v>
      </c>
      <c r="D769" s="74"/>
      <c r="E769" s="74"/>
      <c r="F769" s="75"/>
      <c r="G769" s="5">
        <v>8.4273899034228106E-2</v>
      </c>
      <c r="I769" s="71">
        <v>594</v>
      </c>
      <c r="J769" s="73" t="s">
        <v>1560</v>
      </c>
      <c r="K769" s="74"/>
      <c r="L769" s="74"/>
      <c r="M769" s="75"/>
      <c r="N769" s="5">
        <v>0.105214448703426</v>
      </c>
    </row>
    <row r="770" spans="2:14">
      <c r="B770" s="71">
        <v>595</v>
      </c>
      <c r="C770" s="73" t="s">
        <v>860</v>
      </c>
      <c r="D770" s="74"/>
      <c r="E770" s="74"/>
      <c r="F770" s="75"/>
      <c r="G770" s="5">
        <v>8.3996166354544904E-2</v>
      </c>
      <c r="I770" s="71">
        <v>595</v>
      </c>
      <c r="J770" s="73" t="s">
        <v>711</v>
      </c>
      <c r="K770" s="74"/>
      <c r="L770" s="74"/>
      <c r="M770" s="75"/>
      <c r="N770" s="5">
        <v>0.104887604066024</v>
      </c>
    </row>
    <row r="771" spans="2:14">
      <c r="B771" s="71">
        <v>596</v>
      </c>
      <c r="C771" s="73" t="s">
        <v>913</v>
      </c>
      <c r="D771" s="74"/>
      <c r="E771" s="74"/>
      <c r="F771" s="75"/>
      <c r="G771" s="5">
        <v>8.3800070041003996E-2</v>
      </c>
      <c r="I771" s="71">
        <v>596</v>
      </c>
      <c r="J771" s="73" t="s">
        <v>1373</v>
      </c>
      <c r="K771" s="74"/>
      <c r="L771" s="74"/>
      <c r="M771" s="75"/>
      <c r="N771" s="5">
        <v>0.104887604066024</v>
      </c>
    </row>
    <row r="772" spans="2:14">
      <c r="B772" s="71">
        <v>597</v>
      </c>
      <c r="C772" s="73" t="s">
        <v>1918</v>
      </c>
      <c r="D772" s="74"/>
      <c r="E772" s="74"/>
      <c r="F772" s="75"/>
      <c r="G772" s="5">
        <v>8.3800070041003996E-2</v>
      </c>
      <c r="I772" s="71">
        <v>597</v>
      </c>
      <c r="J772" s="73" t="s">
        <v>1537</v>
      </c>
      <c r="K772" s="74"/>
      <c r="L772" s="74"/>
      <c r="M772" s="75"/>
      <c r="N772" s="5">
        <v>0.104496284216947</v>
      </c>
    </row>
    <row r="773" spans="2:14">
      <c r="B773" s="71">
        <v>598</v>
      </c>
      <c r="C773" s="73" t="s">
        <v>1919</v>
      </c>
      <c r="D773" s="74"/>
      <c r="E773" s="74"/>
      <c r="F773" s="75"/>
      <c r="G773" s="5">
        <v>8.3800070041003996E-2</v>
      </c>
      <c r="I773" s="71">
        <v>598</v>
      </c>
      <c r="J773" s="73" t="s">
        <v>1804</v>
      </c>
      <c r="K773" s="74"/>
      <c r="L773" s="74"/>
      <c r="M773" s="75"/>
      <c r="N773" s="5">
        <v>0.10448255929564999</v>
      </c>
    </row>
    <row r="774" spans="2:14">
      <c r="B774" s="71">
        <v>599</v>
      </c>
      <c r="C774" s="73" t="s">
        <v>919</v>
      </c>
      <c r="D774" s="74"/>
      <c r="E774" s="74"/>
      <c r="F774" s="75"/>
      <c r="G774" s="5">
        <v>8.3665458806716303E-2</v>
      </c>
      <c r="I774" s="71">
        <v>599</v>
      </c>
      <c r="J774" s="73" t="s">
        <v>557</v>
      </c>
      <c r="K774" s="74"/>
      <c r="L774" s="74"/>
      <c r="M774" s="75"/>
      <c r="N774" s="5">
        <v>0.10442542532094801</v>
      </c>
    </row>
    <row r="775" spans="2:14">
      <c r="B775" s="71">
        <v>600</v>
      </c>
      <c r="C775" s="73" t="s">
        <v>1920</v>
      </c>
      <c r="D775" s="74"/>
      <c r="E775" s="74"/>
      <c r="F775" s="75"/>
      <c r="G775" s="5">
        <v>8.3665458806716303E-2</v>
      </c>
      <c r="I775" s="71">
        <v>600</v>
      </c>
      <c r="J775" s="73" t="s">
        <v>503</v>
      </c>
      <c r="K775" s="74"/>
      <c r="L775" s="74"/>
      <c r="M775" s="75"/>
      <c r="N775" s="5">
        <v>0.104065864301384</v>
      </c>
    </row>
    <row r="776" spans="2:14">
      <c r="B776" s="71">
        <v>601</v>
      </c>
      <c r="C776" s="73" t="s">
        <v>1921</v>
      </c>
      <c r="D776" s="74"/>
      <c r="E776" s="74"/>
      <c r="F776" s="75"/>
      <c r="G776" s="5">
        <v>8.3665458806716303E-2</v>
      </c>
      <c r="I776" s="71">
        <v>601</v>
      </c>
      <c r="J776" s="73" t="s">
        <v>1547</v>
      </c>
      <c r="K776" s="74"/>
      <c r="L776" s="74"/>
      <c r="M776" s="75"/>
      <c r="N776" s="5">
        <v>0.104024210761168</v>
      </c>
    </row>
    <row r="777" spans="2:14">
      <c r="B777" s="71">
        <v>602</v>
      </c>
      <c r="C777" s="73" t="s">
        <v>1284</v>
      </c>
      <c r="D777" s="74"/>
      <c r="E777" s="74"/>
      <c r="F777" s="75"/>
      <c r="G777" s="5">
        <v>8.2912674555074103E-2</v>
      </c>
      <c r="I777" s="71">
        <v>602</v>
      </c>
      <c r="J777" s="73" t="s">
        <v>1263</v>
      </c>
      <c r="K777" s="74"/>
      <c r="L777" s="74"/>
      <c r="M777" s="75"/>
      <c r="N777" s="5">
        <v>0.10396867270754701</v>
      </c>
    </row>
    <row r="778" spans="2:14">
      <c r="B778" s="71">
        <v>603</v>
      </c>
      <c r="C778" s="73" t="s">
        <v>582</v>
      </c>
      <c r="D778" s="74"/>
      <c r="E778" s="74"/>
      <c r="F778" s="75"/>
      <c r="G778" s="5">
        <v>8.2652111133278597E-2</v>
      </c>
      <c r="I778" s="71">
        <v>603</v>
      </c>
      <c r="J778" s="73" t="s">
        <v>1801</v>
      </c>
      <c r="K778" s="74"/>
      <c r="L778" s="74"/>
      <c r="M778" s="75"/>
      <c r="N778" s="5">
        <v>0.10348622576474099</v>
      </c>
    </row>
    <row r="779" spans="2:14">
      <c r="B779" s="71">
        <v>604</v>
      </c>
      <c r="C779" s="73" t="s">
        <v>642</v>
      </c>
      <c r="D779" s="74"/>
      <c r="E779" s="74"/>
      <c r="F779" s="75"/>
      <c r="G779" s="5">
        <v>8.2652111133278597E-2</v>
      </c>
      <c r="I779" s="71">
        <v>604</v>
      </c>
      <c r="J779" s="73" t="s">
        <v>1245</v>
      </c>
      <c r="K779" s="74"/>
      <c r="L779" s="74"/>
      <c r="M779" s="75"/>
      <c r="N779" s="5">
        <v>0.10320326895706899</v>
      </c>
    </row>
    <row r="780" spans="2:14">
      <c r="B780" s="71">
        <v>605</v>
      </c>
      <c r="C780" s="73" t="s">
        <v>711</v>
      </c>
      <c r="D780" s="74"/>
      <c r="E780" s="74"/>
      <c r="F780" s="75"/>
      <c r="G780" s="5">
        <v>8.2652111133278597E-2</v>
      </c>
      <c r="I780" s="71">
        <v>605</v>
      </c>
      <c r="J780" s="73" t="s">
        <v>1246</v>
      </c>
      <c r="K780" s="74"/>
      <c r="L780" s="74"/>
      <c r="M780" s="75"/>
      <c r="N780" s="5">
        <v>0.10320326895706899</v>
      </c>
    </row>
    <row r="781" spans="2:14">
      <c r="B781" s="71">
        <v>606</v>
      </c>
      <c r="C781" s="73" t="s">
        <v>1373</v>
      </c>
      <c r="D781" s="74"/>
      <c r="E781" s="74"/>
      <c r="F781" s="75"/>
      <c r="G781" s="5">
        <v>8.2652111133278597E-2</v>
      </c>
      <c r="I781" s="71">
        <v>606</v>
      </c>
      <c r="J781" s="73" t="s">
        <v>558</v>
      </c>
      <c r="K781" s="74"/>
      <c r="L781" s="74"/>
      <c r="M781" s="75"/>
      <c r="N781" s="5">
        <v>0.10295526282107099</v>
      </c>
    </row>
    <row r="782" spans="2:14">
      <c r="B782" s="71">
        <v>607</v>
      </c>
      <c r="C782" s="73" t="s">
        <v>846</v>
      </c>
      <c r="D782" s="74"/>
      <c r="E782" s="74"/>
      <c r="F782" s="75"/>
      <c r="G782" s="5">
        <v>8.2392562983389206E-2</v>
      </c>
      <c r="I782" s="71">
        <v>607</v>
      </c>
      <c r="J782" s="73" t="s">
        <v>1813</v>
      </c>
      <c r="K782" s="74"/>
      <c r="L782" s="74"/>
      <c r="M782" s="75"/>
      <c r="N782" s="5">
        <v>0.102817854015992</v>
      </c>
    </row>
    <row r="783" spans="2:14">
      <c r="B783" s="71">
        <v>608</v>
      </c>
      <c r="C783" s="73" t="s">
        <v>1523</v>
      </c>
      <c r="D783" s="74"/>
      <c r="E783" s="74"/>
      <c r="F783" s="75"/>
      <c r="G783" s="5">
        <v>8.2392562983389206E-2</v>
      </c>
      <c r="I783" s="71">
        <v>608</v>
      </c>
      <c r="J783" s="73" t="s">
        <v>480</v>
      </c>
      <c r="K783" s="74"/>
      <c r="L783" s="74"/>
      <c r="M783" s="75"/>
      <c r="N783" s="5">
        <v>0.102816258094911</v>
      </c>
    </row>
    <row r="784" spans="2:14">
      <c r="B784" s="71">
        <v>609</v>
      </c>
      <c r="C784" s="73" t="s">
        <v>781</v>
      </c>
      <c r="D784" s="74"/>
      <c r="E784" s="74"/>
      <c r="F784" s="75"/>
      <c r="G784" s="5">
        <v>8.2286916234002597E-2</v>
      </c>
      <c r="I784" s="71">
        <v>609</v>
      </c>
      <c r="J784" s="73" t="s">
        <v>1784</v>
      </c>
      <c r="K784" s="74"/>
      <c r="L784" s="74"/>
      <c r="M784" s="75"/>
      <c r="N784" s="5">
        <v>0.102458612180644</v>
      </c>
    </row>
    <row r="785" spans="2:14">
      <c r="B785" s="71">
        <v>610</v>
      </c>
      <c r="C785" s="73" t="s">
        <v>801</v>
      </c>
      <c r="D785" s="74"/>
      <c r="E785" s="74"/>
      <c r="F785" s="75"/>
      <c r="G785" s="5">
        <v>8.2286916234002597E-2</v>
      </c>
      <c r="I785" s="71">
        <v>610</v>
      </c>
      <c r="J785" s="73" t="s">
        <v>1814</v>
      </c>
      <c r="K785" s="74"/>
      <c r="L785" s="74"/>
      <c r="M785" s="75"/>
      <c r="N785" s="5">
        <v>0.101378173608764</v>
      </c>
    </row>
    <row r="786" spans="2:14">
      <c r="B786" s="71">
        <v>611</v>
      </c>
      <c r="C786" s="73" t="s">
        <v>884</v>
      </c>
      <c r="D786" s="74"/>
      <c r="E786" s="74"/>
      <c r="F786" s="75"/>
      <c r="G786" s="5">
        <v>8.2286916234002597E-2</v>
      </c>
      <c r="I786" s="71">
        <v>611</v>
      </c>
      <c r="J786" s="73" t="s">
        <v>1783</v>
      </c>
      <c r="K786" s="74"/>
      <c r="L786" s="74"/>
      <c r="M786" s="75"/>
      <c r="N786" s="5">
        <v>0.101371151556007</v>
      </c>
    </row>
    <row r="787" spans="2:14">
      <c r="B787" s="71">
        <v>612</v>
      </c>
      <c r="C787" s="73" t="s">
        <v>558</v>
      </c>
      <c r="D787" s="74"/>
      <c r="E787" s="74"/>
      <c r="F787" s="75"/>
      <c r="G787" s="5">
        <v>8.0886781857716097E-2</v>
      </c>
      <c r="I787" s="71">
        <v>612</v>
      </c>
      <c r="J787" s="73" t="s">
        <v>856</v>
      </c>
      <c r="K787" s="74"/>
      <c r="L787" s="74"/>
      <c r="M787" s="75"/>
      <c r="N787" s="5">
        <v>0.100342420827153</v>
      </c>
    </row>
    <row r="788" spans="2:14">
      <c r="B788" s="71">
        <v>613</v>
      </c>
      <c r="C788" s="73" t="s">
        <v>856</v>
      </c>
      <c r="D788" s="74"/>
      <c r="E788" s="74"/>
      <c r="F788" s="75"/>
      <c r="G788" s="5">
        <v>8.0818397181949594E-2</v>
      </c>
      <c r="I788" s="71">
        <v>613</v>
      </c>
      <c r="J788" s="73" t="s">
        <v>350</v>
      </c>
      <c r="K788" s="74"/>
      <c r="L788" s="74"/>
      <c r="M788" s="75"/>
      <c r="N788" s="5">
        <v>0.100147080086831</v>
      </c>
    </row>
    <row r="789" spans="2:14">
      <c r="B789" s="71">
        <v>614</v>
      </c>
      <c r="C789" s="73" t="s">
        <v>1563</v>
      </c>
      <c r="D789" s="74"/>
      <c r="E789" s="74"/>
      <c r="F789" s="75"/>
      <c r="G789" s="5">
        <v>8.07263104254025E-2</v>
      </c>
      <c r="I789" s="71">
        <v>614</v>
      </c>
      <c r="J789" s="73" t="s">
        <v>1587</v>
      </c>
      <c r="K789" s="74"/>
      <c r="L789" s="74"/>
      <c r="M789" s="75"/>
      <c r="N789" s="5">
        <v>0.10014356906045301</v>
      </c>
    </row>
    <row r="790" spans="2:14">
      <c r="B790" s="71">
        <v>615</v>
      </c>
      <c r="C790" s="73" t="s">
        <v>1556</v>
      </c>
      <c r="D790" s="74"/>
      <c r="E790" s="74"/>
      <c r="F790" s="75"/>
      <c r="G790" s="5">
        <v>8.0689048351782297E-2</v>
      </c>
      <c r="I790" s="71">
        <v>615</v>
      </c>
      <c r="J790" s="73" t="s">
        <v>1731</v>
      </c>
      <c r="K790" s="74"/>
      <c r="L790" s="74"/>
      <c r="M790" s="75"/>
      <c r="N790" s="5">
        <v>0.10014356906045301</v>
      </c>
    </row>
    <row r="791" spans="2:14">
      <c r="B791" s="71">
        <v>616</v>
      </c>
      <c r="C791" s="73" t="s">
        <v>654</v>
      </c>
      <c r="D791" s="74"/>
      <c r="E791" s="74"/>
      <c r="F791" s="75"/>
      <c r="G791" s="5">
        <v>8.0513884712409195E-2</v>
      </c>
      <c r="I791" s="71">
        <v>616</v>
      </c>
      <c r="J791" s="73" t="s">
        <v>1535</v>
      </c>
      <c r="K791" s="74"/>
      <c r="L791" s="74"/>
      <c r="M791" s="75"/>
      <c r="N791" s="5">
        <v>0.10011292737569601</v>
      </c>
    </row>
    <row r="792" spans="2:14">
      <c r="B792" s="71">
        <v>617</v>
      </c>
      <c r="C792" s="73" t="s">
        <v>381</v>
      </c>
      <c r="D792" s="74"/>
      <c r="E792" s="74"/>
      <c r="F792" s="75"/>
      <c r="G792" s="5">
        <v>8.0424450420161095E-2</v>
      </c>
      <c r="I792" s="71">
        <v>617</v>
      </c>
      <c r="J792" s="73" t="s">
        <v>693</v>
      </c>
      <c r="K792" s="74"/>
      <c r="L792" s="74"/>
      <c r="M792" s="75"/>
      <c r="N792" s="5">
        <v>9.9852951831590694E-2</v>
      </c>
    </row>
    <row r="793" spans="2:14">
      <c r="B793" s="71">
        <v>618</v>
      </c>
      <c r="C793" s="73" t="s">
        <v>1266</v>
      </c>
      <c r="D793" s="74"/>
      <c r="E793" s="74"/>
      <c r="F793" s="75"/>
      <c r="G793" s="5">
        <v>8.0369833044063199E-2</v>
      </c>
      <c r="I793" s="71">
        <v>618</v>
      </c>
      <c r="J793" s="73" t="s">
        <v>719</v>
      </c>
      <c r="K793" s="74"/>
      <c r="L793" s="74"/>
      <c r="M793" s="75"/>
      <c r="N793" s="5">
        <v>9.9298528848029005E-2</v>
      </c>
    </row>
    <row r="794" spans="2:14">
      <c r="B794" s="71">
        <v>619</v>
      </c>
      <c r="C794" s="73" t="s">
        <v>375</v>
      </c>
      <c r="D794" s="74"/>
      <c r="E794" s="74"/>
      <c r="F794" s="75"/>
      <c r="G794" s="5">
        <v>8.0320834214586606E-2</v>
      </c>
      <c r="I794" s="71">
        <v>619</v>
      </c>
      <c r="J794" s="73" t="s">
        <v>1559</v>
      </c>
      <c r="K794" s="74"/>
      <c r="L794" s="74"/>
      <c r="M794" s="75"/>
      <c r="N794" s="5">
        <v>9.9281452492461605E-2</v>
      </c>
    </row>
    <row r="795" spans="2:14">
      <c r="B795" s="71">
        <v>620</v>
      </c>
      <c r="C795" s="73" t="s">
        <v>1398</v>
      </c>
      <c r="D795" s="74"/>
      <c r="E795" s="74"/>
      <c r="F795" s="75"/>
      <c r="G795" s="5">
        <v>8.0251572471466706E-2</v>
      </c>
      <c r="I795" s="71">
        <v>620</v>
      </c>
      <c r="J795" s="73" t="s">
        <v>1779</v>
      </c>
      <c r="K795" s="74"/>
      <c r="L795" s="74"/>
      <c r="M795" s="75"/>
      <c r="N795" s="5">
        <v>9.8435933503713893E-2</v>
      </c>
    </row>
    <row r="796" spans="2:14">
      <c r="B796" s="71">
        <v>621</v>
      </c>
      <c r="C796" s="73" t="s">
        <v>1402</v>
      </c>
      <c r="D796" s="74"/>
      <c r="E796" s="74"/>
      <c r="F796" s="75"/>
      <c r="G796" s="5">
        <v>8.0251572471466706E-2</v>
      </c>
      <c r="I796" s="71">
        <v>621</v>
      </c>
      <c r="J796" s="73" t="s">
        <v>1566</v>
      </c>
      <c r="K796" s="74"/>
      <c r="L796" s="74"/>
      <c r="M796" s="75"/>
      <c r="N796" s="5">
        <v>9.8308738593553005E-2</v>
      </c>
    </row>
    <row r="797" spans="2:14">
      <c r="B797" s="71">
        <v>622</v>
      </c>
      <c r="C797" s="73" t="s">
        <v>666</v>
      </c>
      <c r="D797" s="74"/>
      <c r="E797" s="74"/>
      <c r="F797" s="75"/>
      <c r="G797" s="5">
        <v>7.8397638130971906E-2</v>
      </c>
      <c r="I797" s="71">
        <v>622</v>
      </c>
      <c r="J797" s="73" t="s">
        <v>860</v>
      </c>
      <c r="K797" s="74"/>
      <c r="L797" s="74"/>
      <c r="M797" s="75"/>
      <c r="N797" s="5">
        <v>9.8156966498743795E-2</v>
      </c>
    </row>
    <row r="798" spans="2:14">
      <c r="B798" s="71">
        <v>623</v>
      </c>
      <c r="C798" s="73" t="s">
        <v>414</v>
      </c>
      <c r="D798" s="74"/>
      <c r="E798" s="74"/>
      <c r="F798" s="75"/>
      <c r="G798" s="5">
        <v>7.7760887232404402E-2</v>
      </c>
      <c r="I798" s="71">
        <v>623</v>
      </c>
      <c r="J798" s="73" t="s">
        <v>1128</v>
      </c>
      <c r="K798" s="74"/>
      <c r="L798" s="74"/>
      <c r="M798" s="75"/>
      <c r="N798" s="5">
        <v>9.8152178735500598E-2</v>
      </c>
    </row>
    <row r="799" spans="2:14">
      <c r="B799" s="71">
        <v>624</v>
      </c>
      <c r="C799" s="73" t="s">
        <v>351</v>
      </c>
      <c r="D799" s="74"/>
      <c r="E799" s="74"/>
      <c r="F799" s="75"/>
      <c r="G799" s="5">
        <v>7.7474288199112298E-2</v>
      </c>
      <c r="I799" s="71">
        <v>624</v>
      </c>
      <c r="J799" s="73" t="s">
        <v>1994</v>
      </c>
      <c r="K799" s="74"/>
      <c r="L799" s="74"/>
      <c r="M799" s="75"/>
      <c r="N799" s="5">
        <v>9.8087224747501298E-2</v>
      </c>
    </row>
    <row r="800" spans="2:14">
      <c r="B800" s="71">
        <v>625</v>
      </c>
      <c r="C800" s="73" t="s">
        <v>1267</v>
      </c>
      <c r="D800" s="74"/>
      <c r="E800" s="74"/>
      <c r="F800" s="75"/>
      <c r="G800" s="5">
        <v>7.7463502928445505E-2</v>
      </c>
      <c r="I800" s="71">
        <v>625</v>
      </c>
      <c r="J800" s="73" t="s">
        <v>1038</v>
      </c>
      <c r="K800" s="74"/>
      <c r="L800" s="74"/>
      <c r="M800" s="75"/>
      <c r="N800" s="5">
        <v>9.7856614151287505E-2</v>
      </c>
    </row>
    <row r="801" spans="2:14">
      <c r="B801" s="71">
        <v>626</v>
      </c>
      <c r="C801" s="73" t="s">
        <v>652</v>
      </c>
      <c r="D801" s="74"/>
      <c r="E801" s="74"/>
      <c r="F801" s="75"/>
      <c r="G801" s="5">
        <v>7.7069811313523404E-2</v>
      </c>
      <c r="I801" s="71">
        <v>626</v>
      </c>
      <c r="J801" s="73" t="s">
        <v>1565</v>
      </c>
      <c r="K801" s="74"/>
      <c r="L801" s="74"/>
      <c r="M801" s="75"/>
      <c r="N801" s="5">
        <v>9.7773147478747893E-2</v>
      </c>
    </row>
    <row r="802" spans="2:14">
      <c r="B802" s="71">
        <v>627</v>
      </c>
      <c r="C802" s="73" t="s">
        <v>1059</v>
      </c>
      <c r="D802" s="74"/>
      <c r="E802" s="74"/>
      <c r="F802" s="75"/>
      <c r="G802" s="5">
        <v>7.6833359270606805E-2</v>
      </c>
      <c r="I802" s="71">
        <v>627</v>
      </c>
      <c r="J802" s="73" t="s">
        <v>582</v>
      </c>
      <c r="K802" s="74"/>
      <c r="L802" s="74"/>
      <c r="M802" s="75"/>
      <c r="N802" s="5">
        <v>9.6647863524489494E-2</v>
      </c>
    </row>
    <row r="803" spans="2:14">
      <c r="B803" s="71">
        <v>628</v>
      </c>
      <c r="C803" s="73" t="s">
        <v>1922</v>
      </c>
      <c r="D803" s="74"/>
      <c r="E803" s="74"/>
      <c r="F803" s="75"/>
      <c r="G803" s="5">
        <v>7.6833359270606805E-2</v>
      </c>
      <c r="I803" s="71">
        <v>628</v>
      </c>
      <c r="J803" s="73" t="s">
        <v>846</v>
      </c>
      <c r="K803" s="74"/>
      <c r="L803" s="74"/>
      <c r="M803" s="75"/>
      <c r="N803" s="5">
        <v>9.6525137193355703E-2</v>
      </c>
    </row>
    <row r="804" spans="2:14">
      <c r="B804" s="71">
        <v>629</v>
      </c>
      <c r="C804" s="73" t="s">
        <v>1923</v>
      </c>
      <c r="D804" s="74"/>
      <c r="E804" s="74"/>
      <c r="F804" s="75"/>
      <c r="G804" s="5">
        <v>7.6833359270606805E-2</v>
      </c>
      <c r="I804" s="71">
        <v>629</v>
      </c>
      <c r="J804" s="73" t="s">
        <v>935</v>
      </c>
      <c r="K804" s="74"/>
      <c r="L804" s="74"/>
      <c r="M804" s="75"/>
      <c r="N804" s="5">
        <v>9.6473269758221097E-2</v>
      </c>
    </row>
    <row r="805" spans="2:14">
      <c r="B805" s="71">
        <v>630</v>
      </c>
      <c r="C805" s="73" t="s">
        <v>983</v>
      </c>
      <c r="D805" s="74"/>
      <c r="E805" s="74"/>
      <c r="F805" s="75"/>
      <c r="G805" s="5">
        <v>7.6827267639170499E-2</v>
      </c>
      <c r="I805" s="71">
        <v>630</v>
      </c>
      <c r="J805" s="73" t="s">
        <v>642</v>
      </c>
      <c r="K805" s="74"/>
      <c r="L805" s="74"/>
      <c r="M805" s="75"/>
      <c r="N805" s="5">
        <v>9.6319263373898401E-2</v>
      </c>
    </row>
    <row r="806" spans="2:14">
      <c r="B806" s="71">
        <v>631</v>
      </c>
      <c r="C806" s="73" t="s">
        <v>1203</v>
      </c>
      <c r="D806" s="74"/>
      <c r="E806" s="74"/>
      <c r="F806" s="75"/>
      <c r="G806" s="5">
        <v>7.6827267639170499E-2</v>
      </c>
      <c r="I806" s="71">
        <v>631</v>
      </c>
      <c r="J806" s="73" t="s">
        <v>2026</v>
      </c>
      <c r="K806" s="74"/>
      <c r="L806" s="74"/>
      <c r="M806" s="75"/>
      <c r="N806" s="5">
        <v>9.6155521870981198E-2</v>
      </c>
    </row>
    <row r="807" spans="2:14">
      <c r="B807" s="71">
        <v>632</v>
      </c>
      <c r="C807" s="73" t="s">
        <v>1924</v>
      </c>
      <c r="D807" s="74"/>
      <c r="E807" s="74"/>
      <c r="F807" s="75"/>
      <c r="G807" s="5">
        <v>7.6827267639170499E-2</v>
      </c>
      <c r="I807" s="71">
        <v>632</v>
      </c>
      <c r="J807" s="73" t="s">
        <v>781</v>
      </c>
      <c r="K807" s="74"/>
      <c r="L807" s="74"/>
      <c r="M807" s="75"/>
      <c r="N807" s="5">
        <v>9.6127912436278801E-2</v>
      </c>
    </row>
    <row r="808" spans="2:14">
      <c r="B808" s="71">
        <v>633</v>
      </c>
      <c r="C808" s="73" t="s">
        <v>1925</v>
      </c>
      <c r="D808" s="74"/>
      <c r="E808" s="74"/>
      <c r="F808" s="75"/>
      <c r="G808" s="5">
        <v>7.6827267639170499E-2</v>
      </c>
      <c r="I808" s="71">
        <v>633</v>
      </c>
      <c r="J808" s="73" t="s">
        <v>801</v>
      </c>
      <c r="K808" s="74"/>
      <c r="L808" s="74"/>
      <c r="M808" s="75"/>
      <c r="N808" s="5">
        <v>9.6127912436278801E-2</v>
      </c>
    </row>
    <row r="809" spans="2:14">
      <c r="B809" s="71">
        <v>634</v>
      </c>
      <c r="C809" s="73" t="s">
        <v>1926</v>
      </c>
      <c r="D809" s="74"/>
      <c r="E809" s="74"/>
      <c r="F809" s="75"/>
      <c r="G809" s="5">
        <v>7.6827267639170499E-2</v>
      </c>
      <c r="I809" s="71">
        <v>634</v>
      </c>
      <c r="J809" s="73" t="s">
        <v>884</v>
      </c>
      <c r="K809" s="74"/>
      <c r="L809" s="74"/>
      <c r="M809" s="75"/>
      <c r="N809" s="5">
        <v>9.6127912436278801E-2</v>
      </c>
    </row>
    <row r="810" spans="2:14">
      <c r="B810" s="71">
        <v>635</v>
      </c>
      <c r="C810" s="73" t="s">
        <v>1927</v>
      </c>
      <c r="D810" s="74"/>
      <c r="E810" s="74"/>
      <c r="F810" s="75"/>
      <c r="G810" s="5">
        <v>7.6827267639170499E-2</v>
      </c>
      <c r="I810" s="71">
        <v>635</v>
      </c>
      <c r="J810" s="73" t="s">
        <v>1240</v>
      </c>
      <c r="K810" s="74"/>
      <c r="L810" s="74"/>
      <c r="M810" s="75"/>
      <c r="N810" s="5">
        <v>9.5848466654984504E-2</v>
      </c>
    </row>
    <row r="811" spans="2:14">
      <c r="B811" s="71">
        <v>636</v>
      </c>
      <c r="C811" s="73" t="s">
        <v>1109</v>
      </c>
      <c r="D811" s="74"/>
      <c r="E811" s="74"/>
      <c r="F811" s="75"/>
      <c r="G811" s="5">
        <v>7.6731773608844395E-2</v>
      </c>
      <c r="I811" s="71">
        <v>636</v>
      </c>
      <c r="J811" s="73" t="s">
        <v>1614</v>
      </c>
      <c r="K811" s="74"/>
      <c r="L811" s="74"/>
      <c r="M811" s="75"/>
      <c r="N811" s="5">
        <v>9.5848466654984504E-2</v>
      </c>
    </row>
    <row r="812" spans="2:14">
      <c r="B812" s="71">
        <v>637</v>
      </c>
      <c r="C812" s="73" t="s">
        <v>1233</v>
      </c>
      <c r="D812" s="74"/>
      <c r="E812" s="74"/>
      <c r="F812" s="75"/>
      <c r="G812" s="5">
        <v>7.6731773608844395E-2</v>
      </c>
      <c r="I812" s="71">
        <v>637</v>
      </c>
      <c r="J812" s="73" t="s">
        <v>1242</v>
      </c>
      <c r="K812" s="74"/>
      <c r="L812" s="74"/>
      <c r="M812" s="75"/>
      <c r="N812" s="5">
        <v>9.5681692902013296E-2</v>
      </c>
    </row>
    <row r="813" spans="2:14">
      <c r="B813" s="71">
        <v>638</v>
      </c>
      <c r="C813" s="73" t="s">
        <v>1928</v>
      </c>
      <c r="D813" s="74"/>
      <c r="E813" s="74"/>
      <c r="F813" s="75"/>
      <c r="G813" s="5">
        <v>7.6731773608844395E-2</v>
      </c>
      <c r="I813" s="71">
        <v>638</v>
      </c>
      <c r="J813" s="73" t="s">
        <v>586</v>
      </c>
      <c r="K813" s="74"/>
      <c r="L813" s="74"/>
      <c r="M813" s="75"/>
      <c r="N813" s="5">
        <v>9.5634453638013803E-2</v>
      </c>
    </row>
    <row r="814" spans="2:14">
      <c r="B814" s="71">
        <v>639</v>
      </c>
      <c r="C814" s="73" t="s">
        <v>1929</v>
      </c>
      <c r="D814" s="74"/>
      <c r="E814" s="74"/>
      <c r="F814" s="75"/>
      <c r="G814" s="5">
        <v>7.6731773608844395E-2</v>
      </c>
      <c r="I814" s="71">
        <v>639</v>
      </c>
      <c r="J814" s="73" t="s">
        <v>646</v>
      </c>
      <c r="K814" s="74"/>
      <c r="L814" s="74"/>
      <c r="M814" s="75"/>
      <c r="N814" s="5">
        <v>9.5634453638013803E-2</v>
      </c>
    </row>
    <row r="815" spans="2:14">
      <c r="B815" s="71">
        <v>640</v>
      </c>
      <c r="C815" s="73" t="s">
        <v>332</v>
      </c>
      <c r="D815" s="74"/>
      <c r="E815" s="74"/>
      <c r="F815" s="75"/>
      <c r="G815" s="5">
        <v>7.6636874921206702E-2</v>
      </c>
      <c r="I815" s="71">
        <v>640</v>
      </c>
      <c r="J815" s="73" t="s">
        <v>785</v>
      </c>
      <c r="K815" s="74"/>
      <c r="L815" s="74"/>
      <c r="M815" s="75"/>
      <c r="N815" s="5">
        <v>9.5634453638013803E-2</v>
      </c>
    </row>
    <row r="816" spans="2:14">
      <c r="B816" s="71">
        <v>641</v>
      </c>
      <c r="C816" s="73" t="s">
        <v>795</v>
      </c>
      <c r="D816" s="74"/>
      <c r="E816" s="74"/>
      <c r="F816" s="75"/>
      <c r="G816" s="5">
        <v>7.6236028562904901E-2</v>
      </c>
      <c r="I816" s="71">
        <v>641</v>
      </c>
      <c r="J816" s="73" t="s">
        <v>805</v>
      </c>
      <c r="K816" s="74"/>
      <c r="L816" s="74"/>
      <c r="M816" s="75"/>
      <c r="N816" s="5">
        <v>9.5634453638013803E-2</v>
      </c>
    </row>
    <row r="817" spans="2:14">
      <c r="B817" s="71">
        <v>642</v>
      </c>
      <c r="C817" s="73" t="s">
        <v>873</v>
      </c>
      <c r="D817" s="74"/>
      <c r="E817" s="74"/>
      <c r="F817" s="75"/>
      <c r="G817" s="5">
        <v>7.6236028562904901E-2</v>
      </c>
      <c r="I817" s="71">
        <v>642</v>
      </c>
      <c r="J817" s="73" t="s">
        <v>883</v>
      </c>
      <c r="K817" s="74"/>
      <c r="L817" s="74"/>
      <c r="M817" s="75"/>
      <c r="N817" s="5">
        <v>9.5634453638013803E-2</v>
      </c>
    </row>
    <row r="818" spans="2:14">
      <c r="B818" s="71">
        <v>643</v>
      </c>
      <c r="C818" s="73" t="s">
        <v>1930</v>
      </c>
      <c r="D818" s="74"/>
      <c r="E818" s="74"/>
      <c r="F818" s="75"/>
      <c r="G818" s="5">
        <v>7.6067822991202294E-2</v>
      </c>
      <c r="I818" s="71">
        <v>643</v>
      </c>
      <c r="J818" s="73" t="s">
        <v>850</v>
      </c>
      <c r="K818" s="74"/>
      <c r="L818" s="74"/>
      <c r="M818" s="75"/>
      <c r="N818" s="5">
        <v>9.5320376369260301E-2</v>
      </c>
    </row>
    <row r="819" spans="2:14">
      <c r="B819" s="102"/>
      <c r="I819" s="71">
        <v>644</v>
      </c>
      <c r="J819" s="73" t="s">
        <v>390</v>
      </c>
      <c r="K819" s="74"/>
      <c r="L819" s="74"/>
      <c r="M819" s="75"/>
      <c r="N819" s="5">
        <v>9.5063433075208995E-2</v>
      </c>
    </row>
    <row r="820" spans="2:14">
      <c r="B820" s="102"/>
      <c r="I820" s="71">
        <v>645</v>
      </c>
      <c r="J820" s="73" t="s">
        <v>1758</v>
      </c>
      <c r="K820" s="74"/>
      <c r="L820" s="74"/>
      <c r="M820" s="75"/>
      <c r="N820" s="5">
        <v>9.3992729621923093E-2</v>
      </c>
    </row>
    <row r="821" spans="2:14">
      <c r="B821" s="102"/>
      <c r="I821" s="71">
        <v>646</v>
      </c>
      <c r="J821" s="73" t="s">
        <v>1865</v>
      </c>
      <c r="K821" s="74"/>
      <c r="L821" s="74"/>
      <c r="M821" s="75"/>
      <c r="N821" s="5">
        <v>9.3967354476734197E-2</v>
      </c>
    </row>
    <row r="822" spans="2:14">
      <c r="B822" s="102"/>
      <c r="I822" s="71">
        <v>647</v>
      </c>
      <c r="J822" s="73" t="s">
        <v>2030</v>
      </c>
      <c r="K822" s="74"/>
      <c r="L822" s="74"/>
      <c r="M822" s="75"/>
      <c r="N822" s="5">
        <v>9.3884366580518797E-2</v>
      </c>
    </row>
    <row r="823" spans="2:14">
      <c r="B823" s="102"/>
      <c r="I823" s="71">
        <v>648</v>
      </c>
      <c r="J823" s="73" t="s">
        <v>330</v>
      </c>
      <c r="K823" s="74"/>
      <c r="L823" s="74"/>
      <c r="M823" s="75"/>
      <c r="N823" s="5">
        <v>9.3826594237384306E-2</v>
      </c>
    </row>
    <row r="824" spans="2:14">
      <c r="B824" s="102"/>
      <c r="I824" s="71">
        <v>649</v>
      </c>
      <c r="J824" s="73" t="s">
        <v>1912</v>
      </c>
      <c r="K824" s="74"/>
      <c r="L824" s="74"/>
      <c r="M824" s="75"/>
      <c r="N824" s="5">
        <v>9.3009642235987497E-2</v>
      </c>
    </row>
    <row r="825" spans="2:14">
      <c r="B825" s="102"/>
      <c r="I825" s="71">
        <v>650</v>
      </c>
      <c r="J825" s="73" t="s">
        <v>697</v>
      </c>
      <c r="K825" s="74"/>
      <c r="L825" s="74"/>
      <c r="M825" s="75"/>
      <c r="N825" s="5">
        <v>9.2930165366150494E-2</v>
      </c>
    </row>
    <row r="826" spans="2:14">
      <c r="B826" s="102"/>
      <c r="I826" s="71">
        <v>651</v>
      </c>
      <c r="J826" s="73" t="s">
        <v>555</v>
      </c>
      <c r="K826" s="74"/>
      <c r="L826" s="74"/>
      <c r="M826" s="75"/>
      <c r="N826" s="5">
        <v>9.2912769826366898E-2</v>
      </c>
    </row>
    <row r="827" spans="2:14">
      <c r="B827" s="102"/>
      <c r="I827" s="71">
        <v>652</v>
      </c>
      <c r="J827" s="73" t="s">
        <v>1915</v>
      </c>
      <c r="K827" s="74"/>
      <c r="L827" s="74"/>
      <c r="M827" s="75"/>
      <c r="N827" s="5">
        <v>9.2749666691882199E-2</v>
      </c>
    </row>
    <row r="828" spans="2:14">
      <c r="B828" s="102"/>
      <c r="I828" s="71">
        <v>653</v>
      </c>
      <c r="J828" s="73" t="s">
        <v>2025</v>
      </c>
      <c r="K828" s="74"/>
      <c r="L828" s="74"/>
      <c r="M828" s="75"/>
      <c r="N828" s="5">
        <v>9.2721738072963494E-2</v>
      </c>
    </row>
    <row r="829" spans="2:14">
      <c r="B829" s="102"/>
      <c r="I829" s="71">
        <v>654</v>
      </c>
      <c r="J829" s="73" t="s">
        <v>857</v>
      </c>
      <c r="K829" s="74"/>
      <c r="L829" s="74"/>
      <c r="M829" s="75"/>
      <c r="N829" s="5">
        <v>9.2582733346802906E-2</v>
      </c>
    </row>
    <row r="830" spans="2:14">
      <c r="B830" s="102"/>
      <c r="I830" s="71">
        <v>655</v>
      </c>
      <c r="J830" s="73" t="s">
        <v>948</v>
      </c>
      <c r="K830" s="74"/>
      <c r="L830" s="74"/>
      <c r="M830" s="75"/>
      <c r="N830" s="5">
        <v>9.2465433147344706E-2</v>
      </c>
    </row>
    <row r="831" spans="2:14">
      <c r="B831" s="102"/>
      <c r="I831" s="71">
        <v>656</v>
      </c>
      <c r="J831" s="73" t="s">
        <v>1799</v>
      </c>
      <c r="K831" s="74"/>
      <c r="L831" s="74"/>
      <c r="M831" s="75"/>
      <c r="N831" s="5">
        <v>9.2465433147344706E-2</v>
      </c>
    </row>
    <row r="832" spans="2:14">
      <c r="B832" s="102"/>
      <c r="I832" s="71">
        <v>657</v>
      </c>
      <c r="J832" s="73" t="s">
        <v>1798</v>
      </c>
      <c r="K832" s="74"/>
      <c r="L832" s="74"/>
      <c r="M832" s="75"/>
      <c r="N832" s="5">
        <v>9.2465433147344706E-2</v>
      </c>
    </row>
    <row r="833" spans="2:14">
      <c r="B833" s="102"/>
      <c r="I833" s="71">
        <v>658</v>
      </c>
      <c r="J833" s="73" t="s">
        <v>936</v>
      </c>
      <c r="K833" s="74"/>
      <c r="L833" s="74"/>
      <c r="M833" s="75"/>
      <c r="N833" s="5">
        <v>9.2403351817291202E-2</v>
      </c>
    </row>
    <row r="834" spans="2:14">
      <c r="B834" s="102"/>
      <c r="I834" s="71">
        <v>659</v>
      </c>
      <c r="J834" s="73" t="s">
        <v>2028</v>
      </c>
      <c r="K834" s="74"/>
      <c r="L834" s="74"/>
      <c r="M834" s="75"/>
      <c r="N834" s="5">
        <v>9.2147685260104806E-2</v>
      </c>
    </row>
    <row r="835" spans="2:14">
      <c r="B835" s="102"/>
      <c r="I835" s="71">
        <v>660</v>
      </c>
      <c r="J835" s="73" t="s">
        <v>475</v>
      </c>
      <c r="K835" s="74"/>
      <c r="L835" s="74"/>
      <c r="M835" s="75"/>
      <c r="N835" s="5">
        <v>9.20707618639975E-2</v>
      </c>
    </row>
    <row r="836" spans="2:14">
      <c r="B836" s="102"/>
      <c r="I836" s="71">
        <v>661</v>
      </c>
      <c r="J836" s="73" t="s">
        <v>1107</v>
      </c>
      <c r="K836" s="74"/>
      <c r="L836" s="74"/>
      <c r="M836" s="75"/>
      <c r="N836" s="5">
        <v>9.18179679647569E-2</v>
      </c>
    </row>
    <row r="837" spans="2:14">
      <c r="B837" s="102"/>
      <c r="I837" s="71">
        <v>662</v>
      </c>
      <c r="J837" s="73" t="s">
        <v>585</v>
      </c>
      <c r="K837" s="74"/>
      <c r="L837" s="74"/>
      <c r="M837" s="75"/>
      <c r="N837" s="5">
        <v>9.18008916091895E-2</v>
      </c>
    </row>
    <row r="838" spans="2:14">
      <c r="B838" s="102"/>
      <c r="I838" s="71">
        <v>663</v>
      </c>
      <c r="J838" s="73" t="s">
        <v>645</v>
      </c>
      <c r="K838" s="74"/>
      <c r="L838" s="74"/>
      <c r="M838" s="75"/>
      <c r="N838" s="5">
        <v>9.18008916091895E-2</v>
      </c>
    </row>
    <row r="839" spans="2:14">
      <c r="B839" s="102"/>
      <c r="I839" s="71">
        <v>664</v>
      </c>
      <c r="J839" s="73" t="s">
        <v>784</v>
      </c>
      <c r="K839" s="74"/>
      <c r="L839" s="74"/>
      <c r="M839" s="75"/>
      <c r="N839" s="5">
        <v>9.18008916091895E-2</v>
      </c>
    </row>
    <row r="840" spans="2:14">
      <c r="B840" s="102"/>
      <c r="I840" s="71">
        <v>665</v>
      </c>
      <c r="J840" s="73" t="s">
        <v>804</v>
      </c>
      <c r="K840" s="74"/>
      <c r="L840" s="74"/>
      <c r="M840" s="75"/>
      <c r="N840" s="5">
        <v>9.18008916091895E-2</v>
      </c>
    </row>
    <row r="841" spans="2:14">
      <c r="B841" s="102"/>
      <c r="I841" s="71">
        <v>666</v>
      </c>
      <c r="J841" s="73" t="s">
        <v>882</v>
      </c>
      <c r="K841" s="74"/>
      <c r="L841" s="74"/>
      <c r="M841" s="75"/>
      <c r="N841" s="5">
        <v>9.18008916091895E-2</v>
      </c>
    </row>
    <row r="842" spans="2:14">
      <c r="B842" s="102"/>
      <c r="I842" s="71">
        <v>667</v>
      </c>
      <c r="J842" s="73" t="s">
        <v>1057</v>
      </c>
      <c r="K842" s="74"/>
      <c r="L842" s="74"/>
      <c r="M842" s="75"/>
      <c r="N842" s="5">
        <v>9.1680718751785406E-2</v>
      </c>
    </row>
    <row r="843" spans="2:14">
      <c r="B843" s="102"/>
      <c r="I843" s="71">
        <v>668</v>
      </c>
      <c r="J843" s="73" t="s">
        <v>1231</v>
      </c>
      <c r="K843" s="74"/>
      <c r="L843" s="74"/>
      <c r="M843" s="75"/>
      <c r="N843" s="5">
        <v>9.1680718751785406E-2</v>
      </c>
    </row>
    <row r="844" spans="2:14">
      <c r="B844" s="102"/>
      <c r="I844" s="71">
        <v>669</v>
      </c>
      <c r="J844" s="73" t="s">
        <v>849</v>
      </c>
      <c r="K844" s="74"/>
      <c r="L844" s="74"/>
      <c r="M844" s="75"/>
      <c r="N844" s="5">
        <v>9.16095406715699E-2</v>
      </c>
    </row>
    <row r="845" spans="2:14">
      <c r="B845" s="102"/>
      <c r="I845" s="71">
        <v>670</v>
      </c>
      <c r="J845" s="73" t="s">
        <v>981</v>
      </c>
      <c r="K845" s="74"/>
      <c r="L845" s="74"/>
      <c r="M845" s="75"/>
      <c r="N845" s="5">
        <v>9.1489367814165806E-2</v>
      </c>
    </row>
    <row r="846" spans="2:14">
      <c r="B846" s="102"/>
      <c r="I846" s="71">
        <v>671</v>
      </c>
      <c r="J846" s="73" t="s">
        <v>1181</v>
      </c>
      <c r="K846" s="74"/>
      <c r="L846" s="74"/>
      <c r="M846" s="75"/>
      <c r="N846" s="5">
        <v>9.1489367814165806E-2</v>
      </c>
    </row>
    <row r="847" spans="2:14">
      <c r="B847" s="102"/>
      <c r="I847" s="71">
        <v>672</v>
      </c>
      <c r="J847" s="73" t="s">
        <v>1056</v>
      </c>
      <c r="K847" s="74"/>
      <c r="L847" s="74"/>
      <c r="M847" s="75"/>
      <c r="N847" s="5">
        <v>9.1449788971355403E-2</v>
      </c>
    </row>
    <row r="848" spans="2:14">
      <c r="B848" s="102"/>
      <c r="I848" s="71">
        <v>673</v>
      </c>
      <c r="J848" s="73" t="s">
        <v>1106</v>
      </c>
      <c r="K848" s="74"/>
      <c r="L848" s="74"/>
      <c r="M848" s="75"/>
      <c r="N848" s="5">
        <v>9.1449788971355403E-2</v>
      </c>
    </row>
    <row r="849" spans="2:14">
      <c r="B849" s="102"/>
      <c r="I849" s="71">
        <v>674</v>
      </c>
      <c r="J849" s="73" t="s">
        <v>1230</v>
      </c>
      <c r="K849" s="74"/>
      <c r="L849" s="74"/>
      <c r="M849" s="75"/>
      <c r="N849" s="5">
        <v>9.1449788971355403E-2</v>
      </c>
    </row>
    <row r="850" spans="2:14">
      <c r="B850" s="102"/>
      <c r="I850" s="71">
        <v>675</v>
      </c>
      <c r="J850" s="73" t="s">
        <v>1913</v>
      </c>
      <c r="K850" s="74"/>
      <c r="L850" s="74"/>
      <c r="M850" s="75"/>
      <c r="N850" s="5">
        <v>9.1449788971355403E-2</v>
      </c>
    </row>
    <row r="851" spans="2:14">
      <c r="B851" s="102"/>
      <c r="I851" s="71">
        <v>676</v>
      </c>
      <c r="J851" s="73" t="s">
        <v>980</v>
      </c>
      <c r="K851" s="74"/>
      <c r="L851" s="74"/>
      <c r="M851" s="75"/>
      <c r="N851" s="5">
        <v>9.1258438033735803E-2</v>
      </c>
    </row>
    <row r="852" spans="2:14">
      <c r="B852" s="102"/>
      <c r="I852" s="71">
        <v>677</v>
      </c>
      <c r="J852" s="73" t="s">
        <v>1180</v>
      </c>
      <c r="K852" s="74"/>
      <c r="L852" s="74"/>
      <c r="M852" s="75"/>
      <c r="N852" s="5">
        <v>9.1258438033735803E-2</v>
      </c>
    </row>
    <row r="853" spans="2:14">
      <c r="B853" s="102"/>
      <c r="I853" s="71">
        <v>678</v>
      </c>
      <c r="J853" s="73" t="s">
        <v>1911</v>
      </c>
      <c r="K853" s="74"/>
      <c r="L853" s="74"/>
      <c r="M853" s="75"/>
      <c r="N853" s="5">
        <v>9.1258438033735803E-2</v>
      </c>
    </row>
    <row r="854" spans="2:14">
      <c r="B854" s="102"/>
      <c r="I854" s="71">
        <v>679</v>
      </c>
      <c r="J854" s="73" t="s">
        <v>1268</v>
      </c>
      <c r="K854" s="74"/>
      <c r="L854" s="74"/>
      <c r="M854" s="75"/>
      <c r="N854" s="5">
        <v>9.1133956189412793E-2</v>
      </c>
    </row>
    <row r="855" spans="2:14">
      <c r="B855" s="102"/>
      <c r="I855" s="71">
        <v>680</v>
      </c>
      <c r="J855" s="73" t="s">
        <v>534</v>
      </c>
      <c r="K855" s="74"/>
      <c r="L855" s="74"/>
      <c r="M855" s="75"/>
      <c r="N855" s="5">
        <v>9.0693960747363495E-2</v>
      </c>
    </row>
    <row r="856" spans="2:14">
      <c r="B856" s="102"/>
      <c r="I856" s="71">
        <v>681</v>
      </c>
      <c r="J856" s="73" t="s">
        <v>859</v>
      </c>
      <c r="K856" s="74"/>
      <c r="L856" s="74"/>
      <c r="M856" s="75"/>
      <c r="N856" s="5">
        <v>9.0648157812336899E-2</v>
      </c>
    </row>
    <row r="857" spans="2:14">
      <c r="B857" s="102"/>
      <c r="I857" s="71">
        <v>682</v>
      </c>
      <c r="J857" s="73" t="s">
        <v>2022</v>
      </c>
      <c r="K857" s="74"/>
      <c r="L857" s="74"/>
      <c r="M857" s="75"/>
      <c r="N857" s="5">
        <v>9.0343017701637496E-2</v>
      </c>
    </row>
    <row r="858" spans="2:14">
      <c r="B858" s="102"/>
      <c r="I858" s="71">
        <v>683</v>
      </c>
      <c r="J858" s="73" t="s">
        <v>720</v>
      </c>
      <c r="K858" s="74"/>
      <c r="L858" s="74"/>
      <c r="M858" s="75"/>
      <c r="N858" s="5">
        <v>9.0249496726287001E-2</v>
      </c>
    </row>
    <row r="859" spans="2:14">
      <c r="B859" s="102"/>
      <c r="I859" s="71">
        <v>684</v>
      </c>
      <c r="J859" s="73" t="s">
        <v>583</v>
      </c>
      <c r="K859" s="74"/>
      <c r="L859" s="74"/>
      <c r="M859" s="75"/>
      <c r="N859" s="5">
        <v>9.0238165686611499E-2</v>
      </c>
    </row>
    <row r="860" spans="2:14">
      <c r="B860" s="102"/>
      <c r="I860" s="71">
        <v>685</v>
      </c>
      <c r="J860" s="73" t="s">
        <v>1777</v>
      </c>
      <c r="K860" s="74"/>
      <c r="L860" s="74"/>
      <c r="M860" s="75"/>
      <c r="N860" s="5">
        <v>9.0081127052234797E-2</v>
      </c>
    </row>
    <row r="861" spans="2:14">
      <c r="B861" s="102"/>
      <c r="I861" s="71">
        <v>686</v>
      </c>
      <c r="J861" s="73" t="s">
        <v>1044</v>
      </c>
      <c r="K861" s="74"/>
      <c r="L861" s="74"/>
      <c r="M861" s="75"/>
      <c r="N861" s="5">
        <v>9.0028302064451504E-2</v>
      </c>
    </row>
    <row r="862" spans="2:14">
      <c r="B862" s="102"/>
      <c r="I862" s="71">
        <v>687</v>
      </c>
      <c r="J862" s="73" t="s">
        <v>2027</v>
      </c>
      <c r="K862" s="74"/>
      <c r="L862" s="74"/>
      <c r="M862" s="75"/>
      <c r="N862" s="5">
        <v>9.0028302064451504E-2</v>
      </c>
    </row>
    <row r="863" spans="2:14">
      <c r="B863" s="102"/>
      <c r="I863" s="71">
        <v>688</v>
      </c>
      <c r="J863" s="73" t="s">
        <v>2029</v>
      </c>
      <c r="K863" s="74"/>
      <c r="L863" s="74"/>
      <c r="M863" s="75"/>
      <c r="N863" s="5">
        <v>9.0028302064451504E-2</v>
      </c>
    </row>
    <row r="864" spans="2:14">
      <c r="B864" s="102"/>
      <c r="I864" s="71">
        <v>689</v>
      </c>
      <c r="J864" s="73" t="s">
        <v>1585</v>
      </c>
      <c r="K864" s="74"/>
      <c r="L864" s="74"/>
      <c r="M864" s="75"/>
      <c r="N864" s="5">
        <v>8.9807586178940399E-2</v>
      </c>
    </row>
    <row r="865" spans="2:14">
      <c r="B865" s="102"/>
      <c r="I865" s="71">
        <v>690</v>
      </c>
      <c r="J865" s="73" t="s">
        <v>698</v>
      </c>
      <c r="K865" s="74"/>
      <c r="L865" s="74"/>
      <c r="M865" s="75"/>
      <c r="N865" s="5">
        <v>8.9694275782184807E-2</v>
      </c>
    </row>
    <row r="866" spans="2:14">
      <c r="B866" s="102"/>
      <c r="I866" s="71">
        <v>691</v>
      </c>
      <c r="J866" s="73" t="s">
        <v>1416</v>
      </c>
      <c r="K866" s="74"/>
      <c r="L866" s="74"/>
      <c r="M866" s="75"/>
      <c r="N866" s="5">
        <v>8.9693956597968597E-2</v>
      </c>
    </row>
    <row r="867" spans="2:14">
      <c r="B867" s="102"/>
      <c r="I867" s="71">
        <v>692</v>
      </c>
      <c r="J867" s="73" t="s">
        <v>1420</v>
      </c>
      <c r="K867" s="74"/>
      <c r="L867" s="74"/>
      <c r="M867" s="75"/>
      <c r="N867" s="5">
        <v>8.9693956597968597E-2</v>
      </c>
    </row>
    <row r="868" spans="2:14">
      <c r="B868" s="102"/>
      <c r="I868" s="71">
        <v>693</v>
      </c>
      <c r="J868" s="73" t="s">
        <v>847</v>
      </c>
      <c r="K868" s="74"/>
      <c r="L868" s="74"/>
      <c r="M868" s="75"/>
      <c r="N868" s="5">
        <v>8.9447705975160399E-2</v>
      </c>
    </row>
    <row r="869" spans="2:14">
      <c r="B869" s="102"/>
      <c r="I869" s="71">
        <v>694</v>
      </c>
      <c r="J869" s="73" t="s">
        <v>1859</v>
      </c>
      <c r="K869" s="74"/>
      <c r="L869" s="74"/>
      <c r="M869" s="75"/>
      <c r="N869" s="5">
        <v>8.8502920695170406E-2</v>
      </c>
    </row>
    <row r="870" spans="2:14">
      <c r="B870" s="102"/>
      <c r="I870" s="71">
        <v>695</v>
      </c>
      <c r="J870" s="73" t="s">
        <v>1269</v>
      </c>
      <c r="K870" s="74"/>
      <c r="L870" s="74"/>
      <c r="M870" s="75"/>
      <c r="N870" s="5">
        <v>8.8091651832580206E-2</v>
      </c>
    </row>
    <row r="871" spans="2:14">
      <c r="B871" s="102"/>
      <c r="I871" s="71">
        <v>696</v>
      </c>
      <c r="J871" s="73" t="s">
        <v>1894</v>
      </c>
      <c r="K871" s="74"/>
      <c r="L871" s="74"/>
      <c r="M871" s="75"/>
      <c r="N871" s="5">
        <v>8.8088619582526104E-2</v>
      </c>
    </row>
    <row r="872" spans="2:14">
      <c r="B872" s="102"/>
      <c r="I872" s="71">
        <v>697</v>
      </c>
      <c r="J872" s="73" t="s">
        <v>1594</v>
      </c>
      <c r="K872" s="74"/>
      <c r="L872" s="74"/>
      <c r="M872" s="75"/>
      <c r="N872" s="5">
        <v>8.8070745266418296E-2</v>
      </c>
    </row>
    <row r="873" spans="2:14">
      <c r="B873" s="102"/>
      <c r="I873" s="71">
        <v>698</v>
      </c>
      <c r="J873" s="73" t="s">
        <v>959</v>
      </c>
      <c r="K873" s="74"/>
      <c r="L873" s="74"/>
      <c r="M873" s="75"/>
      <c r="N873" s="5">
        <v>8.7976426330527296E-2</v>
      </c>
    </row>
    <row r="874" spans="2:14">
      <c r="B874" s="102"/>
      <c r="I874" s="71">
        <v>699</v>
      </c>
      <c r="J874" s="73" t="s">
        <v>1834</v>
      </c>
      <c r="K874" s="74"/>
      <c r="L874" s="74"/>
      <c r="M874" s="75"/>
      <c r="N874" s="5">
        <v>8.7976426330527296E-2</v>
      </c>
    </row>
    <row r="875" spans="2:14">
      <c r="B875" s="102"/>
      <c r="I875" s="71">
        <v>700</v>
      </c>
      <c r="J875" s="73" t="s">
        <v>1835</v>
      </c>
      <c r="K875" s="74"/>
      <c r="L875" s="74"/>
      <c r="M875" s="75"/>
      <c r="N875" s="5">
        <v>8.7976426330527296E-2</v>
      </c>
    </row>
    <row r="876" spans="2:14">
      <c r="B876" s="102"/>
      <c r="I876" s="71">
        <v>701</v>
      </c>
      <c r="J876" s="73" t="s">
        <v>1896</v>
      </c>
      <c r="K876" s="74"/>
      <c r="L876" s="74"/>
      <c r="M876" s="75"/>
      <c r="N876" s="5">
        <v>8.7965893251392299E-2</v>
      </c>
    </row>
    <row r="877" spans="2:14">
      <c r="B877" s="102"/>
      <c r="I877" s="71">
        <v>702</v>
      </c>
      <c r="J877" s="73" t="s">
        <v>1600</v>
      </c>
      <c r="K877" s="74"/>
      <c r="L877" s="74"/>
      <c r="M877" s="75"/>
      <c r="N877" s="5">
        <v>8.7746134918529894E-2</v>
      </c>
    </row>
    <row r="878" spans="2:14">
      <c r="B878" s="102"/>
      <c r="I878" s="71">
        <v>703</v>
      </c>
      <c r="J878" s="73" t="s">
        <v>1800</v>
      </c>
      <c r="K878" s="74"/>
      <c r="L878" s="74"/>
      <c r="M878" s="75"/>
      <c r="N878" s="5">
        <v>8.7688043391179096E-2</v>
      </c>
    </row>
    <row r="879" spans="2:14">
      <c r="B879" s="102"/>
      <c r="I879" s="71">
        <v>704</v>
      </c>
      <c r="J879" s="73" t="s">
        <v>1037</v>
      </c>
      <c r="K879" s="74"/>
      <c r="L879" s="74"/>
      <c r="M879" s="75"/>
      <c r="N879" s="5">
        <v>8.7679425417341306E-2</v>
      </c>
    </row>
    <row r="880" spans="2:14">
      <c r="B880" s="102"/>
      <c r="I880" s="71">
        <v>705</v>
      </c>
      <c r="J880" s="73" t="s">
        <v>1410</v>
      </c>
      <c r="K880" s="74"/>
      <c r="L880" s="74"/>
      <c r="M880" s="75"/>
      <c r="N880" s="5">
        <v>8.7621014705774297E-2</v>
      </c>
    </row>
    <row r="881" spans="2:14">
      <c r="B881" s="102"/>
      <c r="I881" s="71">
        <v>706</v>
      </c>
      <c r="J881" s="73" t="s">
        <v>1414</v>
      </c>
      <c r="K881" s="74"/>
      <c r="L881" s="74"/>
      <c r="M881" s="75"/>
      <c r="N881" s="5">
        <v>8.7621014705774297E-2</v>
      </c>
    </row>
    <row r="882" spans="2:14">
      <c r="B882" s="102"/>
      <c r="I882" s="71">
        <v>707</v>
      </c>
      <c r="J882" s="73" t="s">
        <v>1864</v>
      </c>
      <c r="K882" s="74"/>
      <c r="L882" s="74"/>
      <c r="M882" s="75"/>
      <c r="N882" s="5">
        <v>8.7502597361559395E-2</v>
      </c>
    </row>
    <row r="883" spans="2:14">
      <c r="B883" s="102"/>
      <c r="I883" s="71">
        <v>708</v>
      </c>
      <c r="J883" s="73" t="s">
        <v>1889</v>
      </c>
      <c r="K883" s="74"/>
      <c r="L883" s="74"/>
      <c r="M883" s="75"/>
      <c r="N883" s="5">
        <v>8.74168963995062E-2</v>
      </c>
    </row>
    <row r="884" spans="2:14">
      <c r="B884" s="102"/>
      <c r="I884" s="71">
        <v>709</v>
      </c>
      <c r="J884" s="73" t="s">
        <v>1204</v>
      </c>
      <c r="K884" s="74"/>
      <c r="L884" s="74"/>
      <c r="M884" s="75"/>
      <c r="N884" s="5">
        <v>8.7131864894428201E-2</v>
      </c>
    </row>
    <row r="885" spans="2:14">
      <c r="B885" s="102"/>
      <c r="I885" s="71">
        <v>710</v>
      </c>
      <c r="J885" s="73" t="s">
        <v>1890</v>
      </c>
      <c r="K885" s="74"/>
      <c r="L885" s="74"/>
      <c r="M885" s="75"/>
      <c r="N885" s="5">
        <v>8.6911468193133196E-2</v>
      </c>
    </row>
    <row r="886" spans="2:14">
      <c r="B886" s="102"/>
      <c r="I886" s="71">
        <v>711</v>
      </c>
      <c r="J886" s="73" t="s">
        <v>447</v>
      </c>
      <c r="K886" s="74"/>
      <c r="L886" s="74"/>
      <c r="M886" s="75"/>
      <c r="N886" s="5">
        <v>8.6489187475083606E-2</v>
      </c>
    </row>
    <row r="887" spans="2:14">
      <c r="B887" s="102"/>
      <c r="I887" s="71">
        <v>712</v>
      </c>
      <c r="J887" s="73" t="s">
        <v>782</v>
      </c>
      <c r="K887" s="74"/>
      <c r="L887" s="74"/>
      <c r="M887" s="75"/>
      <c r="N887" s="5">
        <v>8.6132658705573906E-2</v>
      </c>
    </row>
    <row r="888" spans="2:14">
      <c r="B888" s="102"/>
      <c r="I888" s="71">
        <v>713</v>
      </c>
      <c r="J888" s="73" t="s">
        <v>802</v>
      </c>
      <c r="K888" s="74"/>
      <c r="L888" s="74"/>
      <c r="M888" s="75"/>
      <c r="N888" s="5">
        <v>8.6132658705573906E-2</v>
      </c>
    </row>
    <row r="889" spans="2:14">
      <c r="B889" s="102"/>
      <c r="I889" s="71">
        <v>714</v>
      </c>
      <c r="J889" s="73" t="s">
        <v>885</v>
      </c>
      <c r="K889" s="74"/>
      <c r="L889" s="74"/>
      <c r="M889" s="75"/>
      <c r="N889" s="5">
        <v>8.6132658705573906E-2</v>
      </c>
    </row>
    <row r="890" spans="2:14">
      <c r="B890" s="102"/>
      <c r="I890" s="71">
        <v>715</v>
      </c>
      <c r="J890" s="73" t="s">
        <v>643</v>
      </c>
      <c r="K890" s="74"/>
      <c r="L890" s="74"/>
      <c r="M890" s="75"/>
      <c r="N890" s="5">
        <v>8.5995409492602398E-2</v>
      </c>
    </row>
    <row r="891" spans="2:14">
      <c r="B891" s="102"/>
      <c r="I891" s="71">
        <v>716</v>
      </c>
      <c r="J891" s="73" t="s">
        <v>858</v>
      </c>
      <c r="K891" s="74"/>
      <c r="L891" s="74"/>
      <c r="M891" s="75"/>
      <c r="N891" s="5">
        <v>8.5922475899197798E-2</v>
      </c>
    </row>
    <row r="892" spans="2:14">
      <c r="B892" s="102"/>
      <c r="I892" s="71">
        <v>717</v>
      </c>
      <c r="J892" s="73" t="s">
        <v>984</v>
      </c>
      <c r="K892" s="74"/>
      <c r="L892" s="74"/>
      <c r="M892" s="75"/>
      <c r="N892" s="5">
        <v>8.5900611780387201E-2</v>
      </c>
    </row>
    <row r="893" spans="2:14">
      <c r="B893" s="102"/>
      <c r="I893" s="71">
        <v>718</v>
      </c>
      <c r="J893" s="73" t="s">
        <v>1893</v>
      </c>
      <c r="K893" s="74"/>
      <c r="L893" s="74"/>
      <c r="M893" s="75"/>
      <c r="N893" s="5">
        <v>8.5900611780387201E-2</v>
      </c>
    </row>
    <row r="894" spans="2:14">
      <c r="B894" s="102"/>
      <c r="I894" s="71">
        <v>719</v>
      </c>
      <c r="J894" s="73" t="s">
        <v>1895</v>
      </c>
      <c r="K894" s="74"/>
      <c r="L894" s="74"/>
      <c r="M894" s="75"/>
      <c r="N894" s="5">
        <v>8.5900611780387201E-2</v>
      </c>
    </row>
    <row r="895" spans="2:14">
      <c r="B895" s="102"/>
      <c r="I895" s="71">
        <v>720</v>
      </c>
      <c r="J895" s="73" t="s">
        <v>1110</v>
      </c>
      <c r="K895" s="74"/>
      <c r="L895" s="74"/>
      <c r="M895" s="75"/>
      <c r="N895" s="5">
        <v>8.5871566016711795E-2</v>
      </c>
    </row>
    <row r="896" spans="2:14">
      <c r="B896" s="102"/>
      <c r="I896" s="71">
        <v>721</v>
      </c>
      <c r="J896" s="73" t="s">
        <v>1234</v>
      </c>
      <c r="K896" s="74"/>
      <c r="L896" s="74"/>
      <c r="M896" s="75"/>
      <c r="N896" s="5">
        <v>8.5871566016711795E-2</v>
      </c>
    </row>
    <row r="897" spans="2:14">
      <c r="B897" s="102"/>
      <c r="I897" s="71">
        <v>722</v>
      </c>
      <c r="J897" s="73" t="s">
        <v>1205</v>
      </c>
      <c r="K897" s="74"/>
      <c r="L897" s="74"/>
      <c r="M897" s="75"/>
      <c r="N897" s="5">
        <v>8.5231442071096994E-2</v>
      </c>
    </row>
    <row r="898" spans="2:14">
      <c r="B898" s="102"/>
      <c r="I898" s="71">
        <v>723</v>
      </c>
      <c r="J898" s="73" t="s">
        <v>1870</v>
      </c>
      <c r="K898" s="74"/>
      <c r="L898" s="74"/>
      <c r="M898" s="75"/>
      <c r="N898" s="5">
        <v>8.5145741109043799E-2</v>
      </c>
    </row>
    <row r="899" spans="2:14">
      <c r="B899" s="102"/>
      <c r="I899" s="71">
        <v>724</v>
      </c>
      <c r="J899" s="73" t="s">
        <v>1858</v>
      </c>
      <c r="K899" s="74"/>
      <c r="L899" s="74"/>
      <c r="M899" s="75"/>
      <c r="N899" s="5">
        <v>8.4848740195857794E-2</v>
      </c>
    </row>
    <row r="900" spans="2:14">
      <c r="B900" s="102"/>
      <c r="I900" s="71">
        <v>725</v>
      </c>
      <c r="J900" s="73" t="s">
        <v>1060</v>
      </c>
      <c r="K900" s="74"/>
      <c r="L900" s="74"/>
      <c r="M900" s="75"/>
      <c r="N900" s="5">
        <v>8.4792084997480005E-2</v>
      </c>
    </row>
    <row r="901" spans="2:14">
      <c r="B901" s="102"/>
      <c r="I901" s="71">
        <v>726</v>
      </c>
      <c r="J901" s="73" t="s">
        <v>1891</v>
      </c>
      <c r="K901" s="74"/>
      <c r="L901" s="74"/>
      <c r="M901" s="75"/>
      <c r="N901" s="5">
        <v>8.4792084997480005E-2</v>
      </c>
    </row>
    <row r="902" spans="2:14">
      <c r="B902" s="102"/>
      <c r="I902" s="71">
        <v>727</v>
      </c>
      <c r="J902" s="73" t="s">
        <v>1892</v>
      </c>
      <c r="K902" s="74"/>
      <c r="L902" s="74"/>
      <c r="M902" s="75"/>
      <c r="N902" s="5">
        <v>8.4792084997480005E-2</v>
      </c>
    </row>
    <row r="903" spans="2:14">
      <c r="B903" s="102"/>
      <c r="I903" s="71">
        <v>728</v>
      </c>
      <c r="J903" s="73" t="s">
        <v>985</v>
      </c>
      <c r="K903" s="74"/>
      <c r="L903" s="74"/>
      <c r="M903" s="75"/>
      <c r="N903" s="5">
        <v>8.4780115589371999E-2</v>
      </c>
    </row>
    <row r="904" spans="2:14">
      <c r="B904" s="102"/>
      <c r="I904" s="71">
        <v>729</v>
      </c>
      <c r="J904" s="73" t="s">
        <v>1206</v>
      </c>
      <c r="K904" s="74"/>
      <c r="L904" s="74"/>
      <c r="M904" s="75"/>
      <c r="N904" s="5">
        <v>8.4516150242563995E-2</v>
      </c>
    </row>
    <row r="905" spans="2:14">
      <c r="B905" s="102"/>
      <c r="I905" s="71">
        <v>730</v>
      </c>
      <c r="J905" s="73" t="s">
        <v>1934</v>
      </c>
      <c r="K905" s="74"/>
      <c r="L905" s="74"/>
      <c r="M905" s="75"/>
      <c r="N905" s="5">
        <v>8.4348738121160394E-2</v>
      </c>
    </row>
    <row r="906" spans="2:14">
      <c r="B906" s="102"/>
      <c r="I906" s="71">
        <v>731</v>
      </c>
      <c r="J906" s="73" t="s">
        <v>986</v>
      </c>
      <c r="K906" s="74"/>
      <c r="L906" s="74"/>
      <c r="M906" s="75"/>
      <c r="N906" s="5">
        <v>8.4064823760839E-2</v>
      </c>
    </row>
    <row r="907" spans="2:14">
      <c r="B907" s="102"/>
      <c r="I907" s="71">
        <v>732</v>
      </c>
      <c r="J907" s="73" t="s">
        <v>1936</v>
      </c>
      <c r="K907" s="74"/>
      <c r="L907" s="74"/>
      <c r="M907" s="75"/>
      <c r="N907" s="5">
        <v>8.3966036245921194E-2</v>
      </c>
    </row>
    <row r="908" spans="2:14">
      <c r="B908" s="102"/>
      <c r="I908" s="71">
        <v>733</v>
      </c>
      <c r="J908" s="73" t="s">
        <v>1042</v>
      </c>
      <c r="K908" s="74"/>
      <c r="L908" s="74"/>
      <c r="M908" s="75"/>
      <c r="N908" s="5">
        <v>8.3827031519760495E-2</v>
      </c>
    </row>
    <row r="909" spans="2:14">
      <c r="B909" s="102"/>
      <c r="I909" s="71">
        <v>734</v>
      </c>
      <c r="J909" s="73" t="s">
        <v>1856</v>
      </c>
      <c r="K909" s="74"/>
      <c r="L909" s="74"/>
      <c r="M909" s="75"/>
      <c r="N909" s="5">
        <v>8.3794315137598704E-2</v>
      </c>
    </row>
    <row r="910" spans="2:14">
      <c r="B910" s="102"/>
      <c r="I910" s="71">
        <v>735</v>
      </c>
      <c r="J910" s="73" t="s">
        <v>1935</v>
      </c>
      <c r="K910" s="74"/>
      <c r="L910" s="74"/>
      <c r="M910" s="75"/>
      <c r="N910" s="5">
        <v>8.3774685308301594E-2</v>
      </c>
    </row>
    <row r="911" spans="2:14">
      <c r="B911" s="102"/>
      <c r="I911" s="71">
        <v>736</v>
      </c>
      <c r="J911" s="73" t="s">
        <v>1871</v>
      </c>
      <c r="K911" s="74"/>
      <c r="L911" s="74"/>
      <c r="M911" s="75"/>
      <c r="N911" s="5">
        <v>8.3762715900193602E-2</v>
      </c>
    </row>
    <row r="912" spans="2:14">
      <c r="B912" s="102"/>
      <c r="I912" s="71">
        <v>737</v>
      </c>
      <c r="J912" s="73" t="s">
        <v>1179</v>
      </c>
      <c r="K912" s="74"/>
      <c r="L912" s="74"/>
      <c r="M912" s="75"/>
      <c r="N912" s="5">
        <v>8.3706060701815799E-2</v>
      </c>
    </row>
    <row r="913" spans="2:14">
      <c r="B913" s="102"/>
      <c r="I913" s="71">
        <v>738</v>
      </c>
      <c r="J913" s="73" t="s">
        <v>1937</v>
      </c>
      <c r="K913" s="74"/>
      <c r="L913" s="74"/>
      <c r="M913" s="75"/>
      <c r="N913" s="5">
        <v>8.3706060701815799E-2</v>
      </c>
    </row>
    <row r="914" spans="2:14">
      <c r="B914" s="102"/>
      <c r="I914" s="71">
        <v>739</v>
      </c>
      <c r="J914" s="73" t="s">
        <v>1055</v>
      </c>
      <c r="K914" s="74"/>
      <c r="L914" s="74"/>
      <c r="M914" s="75"/>
      <c r="N914" s="5">
        <v>8.3446085157710501E-2</v>
      </c>
    </row>
    <row r="915" spans="2:14">
      <c r="B915" s="102"/>
      <c r="I915" s="71">
        <v>740</v>
      </c>
      <c r="J915" s="73" t="s">
        <v>1938</v>
      </c>
      <c r="K915" s="74"/>
      <c r="L915" s="74"/>
      <c r="M915" s="75"/>
      <c r="N915" s="5">
        <v>8.3446085157710501E-2</v>
      </c>
    </row>
    <row r="916" spans="2:14">
      <c r="B916" s="102"/>
      <c r="I916" s="71">
        <v>741</v>
      </c>
      <c r="J916" s="73" t="s">
        <v>1939</v>
      </c>
      <c r="K916" s="74"/>
      <c r="L916" s="74"/>
      <c r="M916" s="75"/>
      <c r="N916" s="5">
        <v>8.3446085157710501E-2</v>
      </c>
    </row>
    <row r="917" spans="2:14">
      <c r="B917" s="102"/>
      <c r="I917" s="71">
        <v>742</v>
      </c>
      <c r="J917" s="73" t="s">
        <v>1054</v>
      </c>
      <c r="K917" s="74"/>
      <c r="L917" s="74"/>
      <c r="M917" s="75"/>
      <c r="N917" s="5">
        <v>8.3356394392954697E-2</v>
      </c>
    </row>
    <row r="918" spans="2:14">
      <c r="B918" s="102"/>
      <c r="I918" s="71">
        <v>743</v>
      </c>
      <c r="J918" s="73" t="s">
        <v>1961</v>
      </c>
      <c r="K918" s="74"/>
      <c r="L918" s="74"/>
      <c r="M918" s="75"/>
      <c r="N918" s="5">
        <v>8.3356394392954697E-2</v>
      </c>
    </row>
    <row r="919" spans="2:14">
      <c r="B919" s="102"/>
      <c r="I919" s="71">
        <v>744</v>
      </c>
      <c r="J919" s="73" t="s">
        <v>1962</v>
      </c>
      <c r="K919" s="74"/>
      <c r="L919" s="74"/>
      <c r="M919" s="75"/>
      <c r="N919" s="5">
        <v>8.3356394392954697E-2</v>
      </c>
    </row>
    <row r="920" spans="2:14">
      <c r="B920" s="102"/>
      <c r="I920" s="71">
        <v>745</v>
      </c>
      <c r="J920" s="73" t="s">
        <v>979</v>
      </c>
      <c r="K920" s="74"/>
      <c r="L920" s="74"/>
      <c r="M920" s="75"/>
      <c r="N920" s="5">
        <v>8.3254734220090901E-2</v>
      </c>
    </row>
    <row r="921" spans="2:14">
      <c r="B921" s="102"/>
      <c r="I921" s="71">
        <v>746</v>
      </c>
      <c r="J921" s="73" t="s">
        <v>1105</v>
      </c>
      <c r="K921" s="74"/>
      <c r="L921" s="74"/>
      <c r="M921" s="75"/>
      <c r="N921" s="5">
        <v>8.3254734220090901E-2</v>
      </c>
    </row>
    <row r="922" spans="2:14">
      <c r="B922" s="102"/>
      <c r="I922" s="71">
        <v>747</v>
      </c>
      <c r="J922" s="73" t="s">
        <v>1229</v>
      </c>
      <c r="K922" s="74"/>
      <c r="L922" s="74"/>
      <c r="M922" s="75"/>
      <c r="N922" s="5">
        <v>8.3254734220090901E-2</v>
      </c>
    </row>
    <row r="923" spans="2:14">
      <c r="B923" s="102"/>
      <c r="I923" s="71">
        <v>748</v>
      </c>
      <c r="J923" s="73" t="s">
        <v>1942</v>
      </c>
      <c r="K923" s="74"/>
      <c r="L923" s="74"/>
      <c r="M923" s="75"/>
      <c r="N923" s="5">
        <v>8.3254734220090901E-2</v>
      </c>
    </row>
    <row r="924" spans="2:14">
      <c r="B924" s="102"/>
      <c r="I924" s="71">
        <v>749</v>
      </c>
      <c r="J924" s="73" t="s">
        <v>1943</v>
      </c>
      <c r="K924" s="74"/>
      <c r="L924" s="74"/>
      <c r="M924" s="75"/>
      <c r="N924" s="5">
        <v>8.3254734220090901E-2</v>
      </c>
    </row>
    <row r="925" spans="2:14">
      <c r="B925" s="102"/>
      <c r="I925" s="71">
        <v>750</v>
      </c>
      <c r="J925" s="73" t="s">
        <v>1061</v>
      </c>
      <c r="K925" s="74"/>
      <c r="L925" s="74"/>
      <c r="M925" s="75"/>
      <c r="N925" s="5">
        <v>8.3220262324739905E-2</v>
      </c>
    </row>
    <row r="926" spans="2:14">
      <c r="B926" s="102"/>
      <c r="I926" s="71">
        <v>751</v>
      </c>
      <c r="J926" s="73" t="s">
        <v>1857</v>
      </c>
      <c r="K926" s="74"/>
      <c r="L926" s="74"/>
      <c r="M926" s="75"/>
      <c r="N926" s="5">
        <v>8.3220262324739905E-2</v>
      </c>
    </row>
    <row r="927" spans="2:14">
      <c r="B927" s="102"/>
      <c r="I927" s="71">
        <v>752</v>
      </c>
      <c r="J927" s="73" t="s">
        <v>1041</v>
      </c>
      <c r="K927" s="74"/>
      <c r="L927" s="74"/>
      <c r="M927" s="75"/>
      <c r="N927" s="5">
        <v>8.3171267547551206E-2</v>
      </c>
    </row>
    <row r="928" spans="2:14">
      <c r="B928" s="102"/>
      <c r="I928" s="71">
        <v>753</v>
      </c>
      <c r="J928" s="73" t="s">
        <v>978</v>
      </c>
      <c r="K928" s="74"/>
      <c r="L928" s="74"/>
      <c r="M928" s="75"/>
      <c r="N928" s="5">
        <v>8.3165043455335097E-2</v>
      </c>
    </row>
    <row r="929" spans="2:14">
      <c r="B929" s="102"/>
      <c r="I929" s="71">
        <v>754</v>
      </c>
      <c r="J929" s="73" t="s">
        <v>1104</v>
      </c>
      <c r="K929" s="74"/>
      <c r="L929" s="74"/>
      <c r="M929" s="75"/>
      <c r="N929" s="5">
        <v>8.3165043455335097E-2</v>
      </c>
    </row>
    <row r="930" spans="2:14">
      <c r="B930" s="102"/>
      <c r="I930" s="71">
        <v>755</v>
      </c>
      <c r="J930" s="73" t="s">
        <v>1178</v>
      </c>
      <c r="K930" s="74"/>
      <c r="L930" s="74"/>
      <c r="M930" s="75"/>
      <c r="N930" s="5">
        <v>8.3165043455335097E-2</v>
      </c>
    </row>
    <row r="931" spans="2:14">
      <c r="B931" s="102"/>
      <c r="I931" s="71">
        <v>756</v>
      </c>
      <c r="J931" s="73" t="s">
        <v>1228</v>
      </c>
      <c r="K931" s="74"/>
      <c r="L931" s="74"/>
      <c r="M931" s="75"/>
      <c r="N931" s="5">
        <v>8.3165043455335097E-2</v>
      </c>
    </row>
    <row r="932" spans="2:14">
      <c r="B932" s="102"/>
      <c r="I932" s="71">
        <v>757</v>
      </c>
      <c r="J932" s="73" t="s">
        <v>1957</v>
      </c>
      <c r="K932" s="74"/>
      <c r="L932" s="74"/>
      <c r="M932" s="75"/>
      <c r="N932" s="5">
        <v>8.3165043455335097E-2</v>
      </c>
    </row>
    <row r="933" spans="2:14">
      <c r="B933" s="102"/>
      <c r="I933" s="71">
        <v>758</v>
      </c>
      <c r="J933" s="73" t="s">
        <v>1963</v>
      </c>
      <c r="K933" s="74"/>
      <c r="L933" s="74"/>
      <c r="M933" s="75"/>
      <c r="N933" s="5">
        <v>8.3165043455335097E-2</v>
      </c>
    </row>
    <row r="934" spans="2:14">
      <c r="B934" s="102"/>
      <c r="I934" s="71">
        <v>759</v>
      </c>
      <c r="J934" s="73" t="s">
        <v>1958</v>
      </c>
      <c r="K934" s="74"/>
      <c r="L934" s="74"/>
      <c r="M934" s="75"/>
      <c r="N934" s="5">
        <v>8.3165043455335097E-2</v>
      </c>
    </row>
    <row r="935" spans="2:14">
      <c r="B935" s="102"/>
      <c r="I935" s="71">
        <v>760</v>
      </c>
      <c r="J935" s="73" t="s">
        <v>1959</v>
      </c>
      <c r="K935" s="74"/>
      <c r="L935" s="74"/>
      <c r="M935" s="75"/>
      <c r="N935" s="5">
        <v>8.3165043455335097E-2</v>
      </c>
    </row>
    <row r="936" spans="2:14">
      <c r="B936" s="102"/>
      <c r="I936" s="71">
        <v>761</v>
      </c>
      <c r="J936" s="73" t="s">
        <v>1964</v>
      </c>
      <c r="K936" s="74"/>
      <c r="L936" s="74"/>
      <c r="M936" s="75"/>
      <c r="N936" s="5">
        <v>8.3165043455335097E-2</v>
      </c>
    </row>
    <row r="937" spans="2:14">
      <c r="B937" s="102"/>
      <c r="I937" s="71">
        <v>762</v>
      </c>
      <c r="J937" s="73" t="s">
        <v>1960</v>
      </c>
      <c r="K937" s="74"/>
      <c r="L937" s="74"/>
      <c r="M937" s="75"/>
      <c r="N937" s="5">
        <v>8.3165043455335097E-2</v>
      </c>
    </row>
    <row r="938" spans="2:14">
      <c r="B938" s="102"/>
      <c r="I938" s="71">
        <v>763</v>
      </c>
      <c r="J938" s="73" t="s">
        <v>1111</v>
      </c>
      <c r="K938" s="74"/>
      <c r="L938" s="74"/>
      <c r="M938" s="75"/>
      <c r="N938" s="5">
        <v>8.2960286780634496E-2</v>
      </c>
    </row>
    <row r="939" spans="2:14">
      <c r="B939" s="102"/>
      <c r="I939" s="71">
        <v>764</v>
      </c>
      <c r="J939" s="73" t="s">
        <v>1235</v>
      </c>
      <c r="K939" s="74"/>
      <c r="L939" s="74"/>
      <c r="M939" s="75"/>
      <c r="N939" s="5">
        <v>8.2960286780634496E-2</v>
      </c>
    </row>
    <row r="940" spans="2:14">
      <c r="B940" s="102"/>
      <c r="I940" s="71">
        <v>765</v>
      </c>
      <c r="J940" s="73" t="s">
        <v>1036</v>
      </c>
      <c r="K940" s="74"/>
      <c r="L940" s="74"/>
      <c r="M940" s="75"/>
      <c r="N940" s="5">
        <v>8.2668711999124095E-2</v>
      </c>
    </row>
    <row r="941" spans="2:14">
      <c r="B941" s="102"/>
      <c r="I941" s="71">
        <v>766</v>
      </c>
      <c r="J941" s="73" t="s">
        <v>1112</v>
      </c>
      <c r="K941" s="74"/>
      <c r="L941" s="74"/>
      <c r="M941" s="75"/>
      <c r="N941" s="5">
        <v>8.2627696827340794E-2</v>
      </c>
    </row>
    <row r="942" spans="2:14">
      <c r="B942" s="102"/>
      <c r="I942" s="71">
        <v>767</v>
      </c>
      <c r="J942" s="73" t="s">
        <v>848</v>
      </c>
      <c r="K942" s="74"/>
      <c r="L942" s="74"/>
      <c r="M942" s="75"/>
      <c r="N942" s="5">
        <v>8.2601204537395098E-2</v>
      </c>
    </row>
    <row r="943" spans="2:14">
      <c r="B943" s="102"/>
      <c r="I943" s="71">
        <v>768</v>
      </c>
      <c r="J943" s="73" t="s">
        <v>1062</v>
      </c>
      <c r="K943" s="74"/>
      <c r="L943" s="74"/>
      <c r="M943" s="75"/>
      <c r="N943" s="5">
        <v>8.2504970496206906E-2</v>
      </c>
    </row>
    <row r="944" spans="2:14">
      <c r="B944" s="102"/>
      <c r="I944" s="71">
        <v>769</v>
      </c>
      <c r="J944" s="73" t="s">
        <v>963</v>
      </c>
      <c r="K944" s="74"/>
      <c r="L944" s="74"/>
      <c r="M944" s="75"/>
      <c r="N944" s="5">
        <v>8.2474807587774798E-2</v>
      </c>
    </row>
    <row r="945" spans="2:14">
      <c r="B945" s="102"/>
      <c r="I945" s="71">
        <v>770</v>
      </c>
      <c r="J945" s="73" t="s">
        <v>1944</v>
      </c>
      <c r="K945" s="74"/>
      <c r="L945" s="74"/>
      <c r="M945" s="75"/>
      <c r="N945" s="5">
        <v>8.2474807587774798E-2</v>
      </c>
    </row>
    <row r="946" spans="2:14">
      <c r="B946" s="102"/>
      <c r="I946" s="71">
        <v>771</v>
      </c>
      <c r="J946" s="73" t="s">
        <v>1945</v>
      </c>
      <c r="K946" s="74"/>
      <c r="L946" s="74"/>
      <c r="M946" s="75"/>
      <c r="N946" s="5">
        <v>8.2474807587774798E-2</v>
      </c>
    </row>
    <row r="947" spans="2:14">
      <c r="B947" s="102"/>
      <c r="I947" s="71">
        <v>772</v>
      </c>
      <c r="J947" s="73" t="s">
        <v>1236</v>
      </c>
      <c r="K947" s="74"/>
      <c r="L947" s="74"/>
      <c r="M947" s="75"/>
      <c r="N947" s="5">
        <v>8.2176370345615798E-2</v>
      </c>
    </row>
    <row r="948" spans="2:14">
      <c r="B948" s="102"/>
      <c r="I948" s="71">
        <v>773</v>
      </c>
      <c r="J948" s="73" t="s">
        <v>584</v>
      </c>
      <c r="K948" s="74"/>
      <c r="L948" s="74"/>
      <c r="M948" s="75"/>
      <c r="N948" s="5">
        <v>8.1973049999888206E-2</v>
      </c>
    </row>
    <row r="949" spans="2:14">
      <c r="B949" s="102"/>
      <c r="I949" s="71">
        <v>774</v>
      </c>
      <c r="J949" s="73" t="s">
        <v>1388</v>
      </c>
      <c r="K949" s="74"/>
      <c r="L949" s="74"/>
      <c r="M949" s="75"/>
      <c r="N949" s="5">
        <v>8.1812181154916994E-2</v>
      </c>
    </row>
    <row r="950" spans="2:14">
      <c r="B950" s="102"/>
      <c r="I950" s="71">
        <v>775</v>
      </c>
      <c r="J950" s="73" t="s">
        <v>556</v>
      </c>
      <c r="K950" s="74"/>
      <c r="L950" s="74"/>
      <c r="M950" s="75"/>
      <c r="N950" s="5">
        <v>8.1357982015246105E-2</v>
      </c>
    </row>
    <row r="951" spans="2:14">
      <c r="B951" s="102"/>
      <c r="I951" s="71">
        <v>776</v>
      </c>
      <c r="J951" s="73" t="s">
        <v>1955</v>
      </c>
      <c r="K951" s="74"/>
      <c r="L951" s="74"/>
      <c r="M951" s="75"/>
      <c r="N951" s="5">
        <v>8.1357982015246105E-2</v>
      </c>
    </row>
    <row r="952" spans="2:14">
      <c r="B952" s="102"/>
      <c r="I952" s="71">
        <v>777</v>
      </c>
      <c r="J952" s="73" t="s">
        <v>2024</v>
      </c>
      <c r="K952" s="74"/>
      <c r="L952" s="74"/>
      <c r="M952" s="75"/>
      <c r="N952" s="5">
        <v>8.1335000751678904E-2</v>
      </c>
    </row>
    <row r="953" spans="2:14">
      <c r="B953" s="102"/>
      <c r="I953" s="71">
        <v>778</v>
      </c>
      <c r="J953" s="73" t="s">
        <v>1171</v>
      </c>
      <c r="K953" s="74"/>
      <c r="L953" s="74"/>
      <c r="M953" s="75"/>
      <c r="N953" s="5">
        <v>8.1321275830381595E-2</v>
      </c>
    </row>
    <row r="954" spans="2:14">
      <c r="B954" s="102"/>
      <c r="I954" s="71">
        <v>779</v>
      </c>
      <c r="J954" s="73" t="s">
        <v>1927</v>
      </c>
      <c r="K954" s="74"/>
      <c r="L954" s="74"/>
      <c r="M954" s="75"/>
      <c r="N954" s="5">
        <v>8.1099761984329902E-2</v>
      </c>
    </row>
    <row r="955" spans="2:14">
      <c r="B955" s="102"/>
      <c r="I955" s="71">
        <v>780</v>
      </c>
      <c r="J955" s="73" t="s">
        <v>1863</v>
      </c>
      <c r="K955" s="74"/>
      <c r="L955" s="74"/>
      <c r="M955" s="75"/>
      <c r="N955" s="5">
        <v>8.1048054141303505E-2</v>
      </c>
    </row>
    <row r="956" spans="2:14">
      <c r="B956" s="102"/>
      <c r="I956" s="71">
        <v>781</v>
      </c>
      <c r="J956" s="73" t="s">
        <v>1925</v>
      </c>
      <c r="K956" s="74"/>
      <c r="L956" s="74"/>
      <c r="M956" s="75"/>
      <c r="N956" s="5">
        <v>8.0908411046710302E-2</v>
      </c>
    </row>
    <row r="957" spans="2:14">
      <c r="B957" s="102"/>
      <c r="I957" s="71">
        <v>782</v>
      </c>
      <c r="J957" s="73" t="s">
        <v>499</v>
      </c>
      <c r="K957" s="74"/>
      <c r="L957" s="74"/>
      <c r="M957" s="75"/>
      <c r="N957" s="5">
        <v>8.0873300782926899E-2</v>
      </c>
    </row>
    <row r="958" spans="2:14">
      <c r="B958" s="102"/>
      <c r="I958" s="71">
        <v>783</v>
      </c>
      <c r="J958" s="73" t="s">
        <v>1203</v>
      </c>
      <c r="K958" s="74"/>
      <c r="L958" s="74"/>
      <c r="M958" s="75"/>
      <c r="N958" s="5">
        <v>8.0839786440224604E-2</v>
      </c>
    </row>
    <row r="959" spans="2:14">
      <c r="B959" s="102"/>
      <c r="I959" s="71">
        <v>784</v>
      </c>
      <c r="J959" s="73" t="s">
        <v>1929</v>
      </c>
      <c r="K959" s="74"/>
      <c r="L959" s="74"/>
      <c r="M959" s="75"/>
      <c r="N959" s="5">
        <v>8.0756638951901105E-2</v>
      </c>
    </row>
    <row r="960" spans="2:14">
      <c r="B960" s="102"/>
      <c r="I960" s="71">
        <v>785</v>
      </c>
      <c r="J960" s="73" t="s">
        <v>983</v>
      </c>
      <c r="K960" s="74"/>
      <c r="L960" s="74"/>
      <c r="M960" s="75"/>
      <c r="N960" s="5">
        <v>8.0579810896119194E-2</v>
      </c>
    </row>
    <row r="961" spans="2:14">
      <c r="B961" s="102"/>
      <c r="I961" s="71">
        <v>786</v>
      </c>
      <c r="J961" s="73" t="s">
        <v>1924</v>
      </c>
      <c r="K961" s="74"/>
      <c r="L961" s="74"/>
      <c r="M961" s="75"/>
      <c r="N961" s="5">
        <v>8.0579810896119194E-2</v>
      </c>
    </row>
    <row r="962" spans="2:14">
      <c r="B962" s="102"/>
      <c r="I962" s="71">
        <v>787</v>
      </c>
      <c r="J962" s="73" t="s">
        <v>1926</v>
      </c>
      <c r="K962" s="74"/>
      <c r="L962" s="74"/>
      <c r="M962" s="75"/>
      <c r="N962" s="5">
        <v>8.0579810896119194E-2</v>
      </c>
    </row>
    <row r="963" spans="2:14">
      <c r="B963" s="102"/>
      <c r="I963" s="71">
        <v>788</v>
      </c>
      <c r="J963" s="73" t="s">
        <v>1091</v>
      </c>
      <c r="K963" s="74"/>
      <c r="L963" s="74"/>
      <c r="M963" s="75"/>
      <c r="N963" s="5">
        <v>8.0564968830065295E-2</v>
      </c>
    </row>
    <row r="964" spans="2:14">
      <c r="B964" s="102"/>
      <c r="I964" s="71">
        <v>789</v>
      </c>
      <c r="J964" s="73" t="s">
        <v>1382</v>
      </c>
      <c r="K964" s="74"/>
      <c r="L964" s="74"/>
      <c r="M964" s="75"/>
      <c r="N964" s="5">
        <v>8.0495227078822798E-2</v>
      </c>
    </row>
    <row r="965" spans="2:14">
      <c r="B965" s="102"/>
      <c r="I965" s="71">
        <v>790</v>
      </c>
      <c r="J965" s="73" t="s">
        <v>1092</v>
      </c>
      <c r="K965" s="74"/>
      <c r="L965" s="74"/>
      <c r="M965" s="75"/>
      <c r="N965" s="5">
        <v>8.0319516167797603E-2</v>
      </c>
    </row>
    <row r="966" spans="2:14">
      <c r="B966" s="102"/>
      <c r="I966" s="71">
        <v>791</v>
      </c>
      <c r="J966" s="73" t="s">
        <v>1039</v>
      </c>
      <c r="K966" s="74"/>
      <c r="L966" s="74"/>
      <c r="M966" s="75"/>
      <c r="N966" s="5">
        <v>8.0159764467583106E-2</v>
      </c>
    </row>
    <row r="967" spans="2:14">
      <c r="B967" s="102"/>
      <c r="I967" s="71">
        <v>792</v>
      </c>
      <c r="J967" s="73" t="s">
        <v>1109</v>
      </c>
      <c r="K967" s="74"/>
      <c r="L967" s="74"/>
      <c r="M967" s="75"/>
      <c r="N967" s="5">
        <v>7.9922610594936994E-2</v>
      </c>
    </row>
    <row r="968" spans="2:14">
      <c r="B968" s="102"/>
      <c r="I968" s="71">
        <v>793</v>
      </c>
      <c r="J968" s="73" t="s">
        <v>1233</v>
      </c>
      <c r="K968" s="74"/>
      <c r="L968" s="74"/>
      <c r="M968" s="75"/>
      <c r="N968" s="5">
        <v>7.9922610594936994E-2</v>
      </c>
    </row>
    <row r="969" spans="2:14">
      <c r="B969" s="102"/>
      <c r="I969" s="71">
        <v>794</v>
      </c>
      <c r="J969" s="73" t="s">
        <v>1928</v>
      </c>
      <c r="K969" s="74"/>
      <c r="L969" s="74"/>
      <c r="M969" s="75"/>
      <c r="N969" s="5">
        <v>7.9922610594936994E-2</v>
      </c>
    </row>
    <row r="970" spans="2:14">
      <c r="B970" s="102"/>
      <c r="I970" s="71">
        <v>795</v>
      </c>
      <c r="J970" s="73" t="s">
        <v>1067</v>
      </c>
      <c r="K970" s="74"/>
      <c r="L970" s="74"/>
      <c r="M970" s="75"/>
      <c r="N970" s="5">
        <v>7.9891490133856199E-2</v>
      </c>
    </row>
    <row r="971" spans="2:14">
      <c r="B971" s="102"/>
      <c r="I971" s="71">
        <v>796</v>
      </c>
      <c r="J971" s="73" t="s">
        <v>1059</v>
      </c>
      <c r="K971" s="74"/>
      <c r="L971" s="74"/>
      <c r="M971" s="75"/>
      <c r="N971" s="5">
        <v>7.9799884263803106E-2</v>
      </c>
    </row>
    <row r="972" spans="2:14">
      <c r="B972" s="102"/>
      <c r="I972" s="71">
        <v>797</v>
      </c>
      <c r="J972" s="73" t="s">
        <v>1922</v>
      </c>
      <c r="K972" s="74"/>
      <c r="L972" s="74"/>
      <c r="M972" s="75"/>
      <c r="N972" s="5">
        <v>7.9799884263803106E-2</v>
      </c>
    </row>
    <row r="973" spans="2:14">
      <c r="B973" s="102"/>
      <c r="I973" s="71">
        <v>798</v>
      </c>
      <c r="J973" s="73" t="s">
        <v>1923</v>
      </c>
      <c r="K973" s="74"/>
      <c r="L973" s="74"/>
      <c r="M973" s="75"/>
      <c r="N973" s="5">
        <v>7.9799884263803106E-2</v>
      </c>
    </row>
    <row r="974" spans="2:14">
      <c r="B974" s="102"/>
      <c r="I974" s="71">
        <v>799</v>
      </c>
      <c r="J974" s="73" t="s">
        <v>2097</v>
      </c>
      <c r="K974" s="74"/>
      <c r="L974" s="74"/>
      <c r="M974" s="75"/>
      <c r="N974" s="5">
        <v>7.9794458132127502E-2</v>
      </c>
    </row>
    <row r="975" spans="2:14">
      <c r="B975" s="102"/>
      <c r="I975" s="71">
        <v>800</v>
      </c>
      <c r="J975" s="73" t="s">
        <v>783</v>
      </c>
      <c r="K975" s="74"/>
      <c r="L975" s="74"/>
      <c r="M975" s="75"/>
      <c r="N975" s="5">
        <v>7.9622737023804999E-2</v>
      </c>
    </row>
    <row r="976" spans="2:14">
      <c r="B976" s="102"/>
      <c r="I976" s="71">
        <v>801</v>
      </c>
      <c r="J976" s="73" t="s">
        <v>803</v>
      </c>
      <c r="K976" s="74"/>
      <c r="L976" s="74"/>
      <c r="M976" s="75"/>
      <c r="N976" s="5">
        <v>7.9622737023804999E-2</v>
      </c>
    </row>
    <row r="977" spans="2:14">
      <c r="B977" s="102"/>
      <c r="I977" s="71">
        <v>802</v>
      </c>
      <c r="J977" s="73" t="s">
        <v>712</v>
      </c>
      <c r="K977" s="74"/>
      <c r="L977" s="74"/>
      <c r="M977" s="75"/>
      <c r="N977" s="5">
        <v>7.9135502317756096E-2</v>
      </c>
    </row>
    <row r="978" spans="2:14">
      <c r="B978" s="102"/>
      <c r="I978" s="71">
        <v>803</v>
      </c>
      <c r="J978" s="73" t="s">
        <v>1379</v>
      </c>
      <c r="K978" s="74"/>
      <c r="L978" s="74"/>
      <c r="M978" s="75"/>
      <c r="N978" s="5">
        <v>7.9135502317756096E-2</v>
      </c>
    </row>
    <row r="979" spans="2:14">
      <c r="B979" s="102"/>
      <c r="I979" s="71">
        <v>804</v>
      </c>
      <c r="J979" s="73" t="s">
        <v>1899</v>
      </c>
      <c r="K979" s="74"/>
      <c r="L979" s="74"/>
      <c r="M979" s="75"/>
      <c r="N979" s="5">
        <v>7.9035118881757196E-2</v>
      </c>
    </row>
    <row r="980" spans="2:14">
      <c r="B980" s="102"/>
      <c r="I980" s="71">
        <v>805</v>
      </c>
      <c r="J980" s="73" t="s">
        <v>1170</v>
      </c>
      <c r="K980" s="74"/>
      <c r="L980" s="74"/>
      <c r="M980" s="75"/>
      <c r="N980" s="5">
        <v>7.8902338247812606E-2</v>
      </c>
    </row>
    <row r="981" spans="2:14">
      <c r="B981" s="102"/>
      <c r="I981" s="71">
        <v>806</v>
      </c>
      <c r="J981" s="73" t="s">
        <v>1869</v>
      </c>
      <c r="K981" s="74"/>
      <c r="L981" s="74"/>
      <c r="M981" s="75"/>
      <c r="N981" s="5">
        <v>7.8902338247812606E-2</v>
      </c>
    </row>
    <row r="982" spans="2:14">
      <c r="B982" s="102"/>
      <c r="I982" s="71">
        <v>807</v>
      </c>
      <c r="J982" s="73" t="s">
        <v>654</v>
      </c>
      <c r="K982" s="74"/>
      <c r="L982" s="74"/>
      <c r="M982" s="75"/>
      <c r="N982" s="5">
        <v>7.87157750734363E-2</v>
      </c>
    </row>
    <row r="983" spans="2:14">
      <c r="B983" s="102"/>
      <c r="I983" s="71">
        <v>808</v>
      </c>
      <c r="J983" s="73" t="s">
        <v>1065</v>
      </c>
      <c r="K983" s="74"/>
      <c r="L983" s="74"/>
      <c r="M983" s="75"/>
      <c r="N983" s="5">
        <v>7.8525860464789599E-2</v>
      </c>
    </row>
    <row r="984" spans="2:14">
      <c r="B984" s="102"/>
      <c r="I984" s="71">
        <v>809</v>
      </c>
      <c r="J984" s="73" t="s">
        <v>1811</v>
      </c>
      <c r="K984" s="74"/>
      <c r="L984" s="74"/>
      <c r="M984" s="75"/>
      <c r="N984" s="5">
        <v>7.7759020385338301E-2</v>
      </c>
    </row>
    <row r="985" spans="2:14">
      <c r="B985" s="102"/>
      <c r="I985" s="71">
        <v>810</v>
      </c>
      <c r="J985" s="73" t="s">
        <v>1493</v>
      </c>
      <c r="K985" s="74"/>
      <c r="L985" s="74"/>
      <c r="M985" s="75"/>
      <c r="N985" s="5">
        <v>7.75973535798265E-2</v>
      </c>
    </row>
    <row r="986" spans="2:14">
      <c r="B986" s="102"/>
      <c r="I986" s="71">
        <v>811</v>
      </c>
      <c r="J986" s="73" t="s">
        <v>1494</v>
      </c>
      <c r="K986" s="74"/>
      <c r="L986" s="74"/>
      <c r="M986" s="75"/>
      <c r="N986" s="5">
        <v>7.75973535798265E-2</v>
      </c>
    </row>
    <row r="987" spans="2:14">
      <c r="B987" s="102"/>
      <c r="I987" s="71">
        <v>812</v>
      </c>
      <c r="J987" s="73" t="s">
        <v>1040</v>
      </c>
      <c r="K987" s="74"/>
      <c r="L987" s="74"/>
      <c r="M987" s="75"/>
      <c r="N987" s="5">
        <v>7.7016438306319102E-2</v>
      </c>
    </row>
    <row r="988" spans="2:14">
      <c r="B988" s="102"/>
      <c r="I988" s="71">
        <v>813</v>
      </c>
      <c r="J988" s="73" t="s">
        <v>644</v>
      </c>
      <c r="K988" s="74"/>
      <c r="L988" s="74"/>
      <c r="M988" s="75"/>
      <c r="N988" s="5">
        <v>7.6896265448914994E-2</v>
      </c>
    </row>
    <row r="989" spans="2:14">
      <c r="B989" s="102"/>
      <c r="I989" s="71">
        <v>814</v>
      </c>
      <c r="J989" s="73" t="s">
        <v>895</v>
      </c>
      <c r="K989" s="74"/>
      <c r="L989" s="74"/>
      <c r="M989" s="75"/>
      <c r="N989" s="5">
        <v>7.6797477933997105E-2</v>
      </c>
    </row>
    <row r="990" spans="2:14">
      <c r="B990" s="102"/>
      <c r="I990" s="71">
        <v>815</v>
      </c>
      <c r="J990" s="73" t="s">
        <v>886</v>
      </c>
      <c r="K990" s="74"/>
      <c r="L990" s="74"/>
      <c r="M990" s="75"/>
      <c r="N990" s="5">
        <v>7.6582188180161603E-2</v>
      </c>
    </row>
    <row r="991" spans="2:14">
      <c r="B991" s="102"/>
      <c r="I991" s="71">
        <v>816</v>
      </c>
      <c r="J991" s="73" t="s">
        <v>1279</v>
      </c>
      <c r="K991" s="74"/>
      <c r="L991" s="74"/>
      <c r="M991" s="75"/>
      <c r="N991" s="5">
        <v>7.6546918324270005E-2</v>
      </c>
    </row>
    <row r="992" spans="2:14">
      <c r="B992" s="102"/>
      <c r="I992" s="71">
        <v>817</v>
      </c>
      <c r="J992" s="73" t="s">
        <v>2098</v>
      </c>
      <c r="K992" s="74"/>
      <c r="L992" s="74"/>
      <c r="M992" s="75"/>
      <c r="N992" s="5">
        <v>7.6468877783405997E-2</v>
      </c>
    </row>
    <row r="993" spans="2:14">
      <c r="B993" s="102"/>
      <c r="I993" s="71">
        <v>818</v>
      </c>
      <c r="J993" s="73" t="s">
        <v>496</v>
      </c>
      <c r="K993" s="74"/>
      <c r="L993" s="74"/>
      <c r="M993" s="75"/>
      <c r="N993" s="5">
        <v>7.6466803086000595E-2</v>
      </c>
    </row>
    <row r="994" spans="2:14">
      <c r="B994" s="102"/>
      <c r="I994" s="71">
        <v>819</v>
      </c>
      <c r="J994" s="73" t="s">
        <v>713</v>
      </c>
      <c r="K994" s="74"/>
      <c r="L994" s="74"/>
      <c r="M994" s="75"/>
      <c r="N994" s="5">
        <v>7.6365462097353107E-2</v>
      </c>
    </row>
    <row r="995" spans="2:14">
      <c r="B995" s="102"/>
      <c r="I995" s="71">
        <v>820</v>
      </c>
      <c r="J995" s="73" t="s">
        <v>1385</v>
      </c>
      <c r="K995" s="74"/>
      <c r="L995" s="74"/>
      <c r="M995" s="75"/>
      <c r="N995" s="5">
        <v>7.6365462097353107E-2</v>
      </c>
    </row>
    <row r="996" spans="2:14">
      <c r="B996" s="102"/>
      <c r="I996" s="71">
        <v>821</v>
      </c>
      <c r="J996" s="73" t="s">
        <v>705</v>
      </c>
      <c r="K996" s="74"/>
      <c r="L996" s="74"/>
      <c r="M996" s="75"/>
      <c r="N996" s="5">
        <v>7.6351577583947797E-2</v>
      </c>
    </row>
    <row r="997" spans="2:14">
      <c r="B997" s="102"/>
      <c r="I997" s="71">
        <v>822</v>
      </c>
      <c r="J997" s="73" t="s">
        <v>1219</v>
      </c>
      <c r="K997" s="74"/>
      <c r="L997" s="74"/>
      <c r="M997" s="75"/>
      <c r="N997" s="5">
        <v>7.6293645648705194E-2</v>
      </c>
    </row>
    <row r="998" spans="2:14">
      <c r="B998" s="102"/>
      <c r="I998" s="71">
        <v>823</v>
      </c>
      <c r="J998" s="73" t="s">
        <v>1861</v>
      </c>
      <c r="K998" s="74"/>
      <c r="L998" s="74"/>
      <c r="M998" s="75"/>
      <c r="N998" s="5">
        <v>7.6033670104599799E-2</v>
      </c>
    </row>
    <row r="999" spans="2:14">
      <c r="B999" s="102"/>
      <c r="I999" s="71">
        <v>824</v>
      </c>
      <c r="J999" s="73" t="s">
        <v>369</v>
      </c>
      <c r="K999" s="74"/>
      <c r="L999" s="74"/>
      <c r="M999" s="75"/>
      <c r="N999" s="5">
        <v>7.5869769009574498E-2</v>
      </c>
    </row>
    <row r="1000" spans="2:14">
      <c r="B1000" s="102"/>
      <c r="I1000" s="71">
        <v>825</v>
      </c>
      <c r="J1000" s="73" t="s">
        <v>2000</v>
      </c>
      <c r="K1000" s="74"/>
      <c r="L1000" s="74"/>
      <c r="M1000" s="75"/>
      <c r="N1000" s="5">
        <v>7.5818859127088703E-2</v>
      </c>
    </row>
    <row r="1001" spans="2:14">
      <c r="B1001" s="102"/>
      <c r="I1001" s="71">
        <v>826</v>
      </c>
      <c r="J1001" s="73" t="s">
        <v>1195</v>
      </c>
      <c r="K1001" s="74"/>
      <c r="L1001" s="74"/>
      <c r="M1001" s="75"/>
      <c r="N1001" s="5">
        <v>7.57270936649274E-2</v>
      </c>
    </row>
    <row r="1002" spans="2:14">
      <c r="B1002" s="102"/>
      <c r="I1002" s="71">
        <v>827</v>
      </c>
      <c r="J1002" s="73" t="s">
        <v>1831</v>
      </c>
      <c r="K1002" s="74"/>
      <c r="L1002" s="74"/>
      <c r="M1002" s="75"/>
      <c r="N1002" s="5">
        <v>7.5720231204278801E-2</v>
      </c>
    </row>
    <row r="1003" spans="2:14">
      <c r="B1003" s="102"/>
      <c r="I1003" s="71">
        <v>828</v>
      </c>
      <c r="J1003" s="73" t="s">
        <v>677</v>
      </c>
      <c r="K1003" s="74"/>
      <c r="L1003" s="74"/>
      <c r="M1003" s="75"/>
      <c r="N1003" s="5">
        <v>7.5704910361900593E-2</v>
      </c>
    </row>
    <row r="1004" spans="2:14">
      <c r="B1004" s="102"/>
      <c r="I1004" s="71">
        <v>829</v>
      </c>
      <c r="J1004" s="73" t="s">
        <v>1196</v>
      </c>
      <c r="K1004" s="74"/>
      <c r="L1004" s="74"/>
      <c r="M1004" s="75"/>
      <c r="N1004" s="5">
        <v>7.5662458861144297E-2</v>
      </c>
    </row>
    <row r="1005" spans="2:14">
      <c r="B1005" s="102"/>
      <c r="I1005" s="71">
        <v>830</v>
      </c>
      <c r="J1005" s="73" t="s">
        <v>1487</v>
      </c>
      <c r="K1005" s="74"/>
      <c r="L1005" s="74"/>
      <c r="M1005" s="75"/>
      <c r="N1005" s="5">
        <v>7.5413335580390206E-2</v>
      </c>
    </row>
    <row r="1006" spans="2:14">
      <c r="B1006" s="102"/>
      <c r="I1006" s="71">
        <v>831</v>
      </c>
      <c r="J1006" s="73" t="s">
        <v>1488</v>
      </c>
      <c r="K1006" s="74"/>
      <c r="L1006" s="74"/>
      <c r="M1006" s="75"/>
      <c r="N1006" s="5">
        <v>7.5413335580390206E-2</v>
      </c>
    </row>
    <row r="1007" spans="2:14">
      <c r="B1007" s="102"/>
      <c r="I1007" s="71">
        <v>832</v>
      </c>
      <c r="J1007" s="73" t="s">
        <v>1528</v>
      </c>
      <c r="K1007" s="74"/>
      <c r="L1007" s="74"/>
      <c r="M1007" s="75"/>
      <c r="N1007" s="5">
        <v>7.5288215367634706E-2</v>
      </c>
    </row>
    <row r="1008" spans="2:14">
      <c r="B1008" s="102"/>
      <c r="I1008" s="71">
        <v>833</v>
      </c>
      <c r="J1008" s="73" t="s">
        <v>1747</v>
      </c>
      <c r="K1008" s="74"/>
      <c r="L1008" s="74"/>
      <c r="M1008" s="75"/>
      <c r="N1008" s="5">
        <v>7.5161180049582096E-2</v>
      </c>
    </row>
    <row r="1009" spans="2:14">
      <c r="B1009" s="102"/>
      <c r="I1009" s="71">
        <v>834</v>
      </c>
      <c r="J1009" s="73" t="s">
        <v>1748</v>
      </c>
      <c r="K1009" s="74"/>
      <c r="L1009" s="74"/>
      <c r="M1009" s="75"/>
      <c r="N1009" s="5">
        <v>7.5161180049582096E-2</v>
      </c>
    </row>
    <row r="1010" spans="2:14">
      <c r="B1010" s="102"/>
      <c r="I1010" s="71">
        <v>835</v>
      </c>
      <c r="J1010" s="73" t="s">
        <v>681</v>
      </c>
      <c r="K1010" s="74"/>
      <c r="L1010" s="74"/>
      <c r="M1010" s="75"/>
      <c r="N1010" s="5">
        <v>7.5153360036284797E-2</v>
      </c>
    </row>
    <row r="1011" spans="2:14">
      <c r="B1011" s="102"/>
      <c r="I1011" s="71">
        <v>836</v>
      </c>
      <c r="J1011" s="73" t="s">
        <v>653</v>
      </c>
      <c r="K1011" s="74"/>
      <c r="L1011" s="74"/>
      <c r="M1011" s="75"/>
      <c r="N1011" s="5">
        <v>7.4891628978990293E-2</v>
      </c>
    </row>
    <row r="1012" spans="2:14">
      <c r="B1012" s="102"/>
      <c r="I1012" s="71">
        <v>837</v>
      </c>
      <c r="J1012" s="73" t="s">
        <v>1588</v>
      </c>
      <c r="K1012" s="74"/>
      <c r="L1012" s="74"/>
      <c r="M1012" s="75"/>
      <c r="N1012" s="5">
        <v>7.4811992517045303E-2</v>
      </c>
    </row>
    <row r="1013" spans="2:14">
      <c r="B1013" s="102"/>
      <c r="I1013" s="71">
        <v>838</v>
      </c>
      <c r="J1013" s="73" t="s">
        <v>565</v>
      </c>
      <c r="K1013" s="74"/>
      <c r="L1013" s="74"/>
      <c r="M1013" s="75"/>
      <c r="N1013" s="5">
        <v>7.4797948411531798E-2</v>
      </c>
    </row>
    <row r="1014" spans="2:14">
      <c r="B1014" s="102"/>
      <c r="I1014" s="71">
        <v>839</v>
      </c>
      <c r="J1014" s="73" t="s">
        <v>1876</v>
      </c>
      <c r="K1014" s="74"/>
      <c r="L1014" s="74"/>
      <c r="M1014" s="75"/>
      <c r="N1014" s="5">
        <v>7.4704587028289596E-2</v>
      </c>
    </row>
    <row r="1015" spans="2:14">
      <c r="B1015" s="102"/>
      <c r="I1015" s="71">
        <v>840</v>
      </c>
      <c r="J1015" s="73" t="s">
        <v>896</v>
      </c>
      <c r="K1015" s="74"/>
      <c r="L1015" s="74"/>
      <c r="M1015" s="75"/>
      <c r="N1015" s="5">
        <v>7.4617449737263503E-2</v>
      </c>
    </row>
    <row r="1016" spans="2:14">
      <c r="B1016" s="102"/>
      <c r="I1016" s="71">
        <v>841</v>
      </c>
      <c r="J1016" s="73" t="s">
        <v>1830</v>
      </c>
      <c r="K1016" s="74"/>
      <c r="L1016" s="74"/>
      <c r="M1016" s="75"/>
      <c r="N1016" s="5">
        <v>7.4459932326562395E-2</v>
      </c>
    </row>
    <row r="1017" spans="2:14">
      <c r="B1017" s="102"/>
      <c r="I1017" s="71">
        <v>842</v>
      </c>
      <c r="J1017" s="73" t="s">
        <v>1879</v>
      </c>
      <c r="K1017" s="74"/>
      <c r="L1017" s="74"/>
      <c r="M1017" s="75"/>
      <c r="N1017" s="5">
        <v>7.4390509759536094E-2</v>
      </c>
    </row>
    <row r="1018" spans="2:14">
      <c r="B1018" s="102"/>
      <c r="I1018" s="71">
        <v>843</v>
      </c>
      <c r="J1018" s="73" t="s">
        <v>1376</v>
      </c>
      <c r="K1018" s="74"/>
      <c r="L1018" s="74"/>
      <c r="M1018" s="75"/>
      <c r="N1018" s="5">
        <v>7.4333854561158305E-2</v>
      </c>
    </row>
    <row r="1019" spans="2:14">
      <c r="B1019" s="102"/>
      <c r="I1019" s="71">
        <v>844</v>
      </c>
      <c r="J1019" s="73" t="s">
        <v>704</v>
      </c>
      <c r="K1019" s="74"/>
      <c r="L1019" s="74"/>
      <c r="M1019" s="75"/>
      <c r="N1019" s="5">
        <v>7.4225651111862204E-2</v>
      </c>
    </row>
    <row r="1020" spans="2:14">
      <c r="B1020" s="102"/>
      <c r="I1020" s="71">
        <v>845</v>
      </c>
      <c r="J1020" s="73" t="s">
        <v>1095</v>
      </c>
      <c r="K1020" s="74"/>
      <c r="L1020" s="74"/>
      <c r="M1020" s="75"/>
      <c r="N1020" s="5">
        <v>7.4174262453052003E-2</v>
      </c>
    </row>
    <row r="1021" spans="2:14">
      <c r="B1021" s="102"/>
      <c r="I1021" s="71">
        <v>846</v>
      </c>
      <c r="J1021" s="73" t="s">
        <v>969</v>
      </c>
      <c r="K1021" s="74"/>
      <c r="L1021" s="74"/>
      <c r="M1021" s="75"/>
      <c r="N1021" s="5">
        <v>7.4101488451755404E-2</v>
      </c>
    </row>
    <row r="1022" spans="2:14">
      <c r="B1022" s="102"/>
      <c r="I1022" s="71">
        <v>847</v>
      </c>
      <c r="J1022" s="73" t="s">
        <v>1499</v>
      </c>
      <c r="K1022" s="74"/>
      <c r="L1022" s="74"/>
      <c r="M1022" s="75"/>
      <c r="N1022" s="5">
        <v>7.3718786576516204E-2</v>
      </c>
    </row>
    <row r="1023" spans="2:14">
      <c r="B1023" s="102"/>
      <c r="I1023" s="71">
        <v>848</v>
      </c>
      <c r="J1023" s="73" t="s">
        <v>1500</v>
      </c>
      <c r="K1023" s="74"/>
      <c r="L1023" s="74"/>
      <c r="M1023" s="75"/>
      <c r="N1023" s="5">
        <v>7.3718786576516204E-2</v>
      </c>
    </row>
    <row r="1024" spans="2:14">
      <c r="B1024" s="102"/>
      <c r="I1024" s="71">
        <v>849</v>
      </c>
      <c r="J1024" s="73" t="s">
        <v>1291</v>
      </c>
      <c r="K1024" s="74"/>
      <c r="L1024" s="74"/>
      <c r="M1024" s="75"/>
      <c r="N1024" s="5">
        <v>7.3708253497381193E-2</v>
      </c>
    </row>
    <row r="1025" spans="2:14">
      <c r="B1025" s="102"/>
      <c r="I1025" s="71">
        <v>850</v>
      </c>
      <c r="J1025" s="73" t="s">
        <v>1194</v>
      </c>
      <c r="K1025" s="74"/>
      <c r="L1025" s="74"/>
      <c r="M1025" s="75"/>
      <c r="N1025" s="5">
        <v>7.3301612805926106E-2</v>
      </c>
    </row>
    <row r="1026" spans="2:14">
      <c r="B1026" s="102"/>
      <c r="I1026" s="71">
        <v>851</v>
      </c>
      <c r="J1026" s="73" t="s">
        <v>1035</v>
      </c>
      <c r="K1026" s="74"/>
      <c r="L1026" s="74"/>
      <c r="M1026" s="75"/>
      <c r="N1026" s="5">
        <v>7.3159256645495094E-2</v>
      </c>
    </row>
    <row r="1027" spans="2:14">
      <c r="B1027" s="102"/>
      <c r="I1027" s="71">
        <v>852</v>
      </c>
      <c r="J1027" s="73" t="s">
        <v>1826</v>
      </c>
      <c r="K1027" s="74"/>
      <c r="L1027" s="74"/>
      <c r="M1027" s="75"/>
      <c r="N1027" s="5">
        <v>7.3081375696739198E-2</v>
      </c>
    </row>
    <row r="1028" spans="2:14">
      <c r="B1028" s="102"/>
      <c r="I1028" s="71">
        <v>853</v>
      </c>
      <c r="J1028" s="73" t="s">
        <v>1285</v>
      </c>
      <c r="K1028" s="74"/>
      <c r="L1028" s="74"/>
      <c r="M1028" s="75"/>
      <c r="N1028" s="5">
        <v>7.3015464156091198E-2</v>
      </c>
    </row>
    <row r="1029" spans="2:14">
      <c r="B1029" s="102"/>
      <c r="I1029" s="71">
        <v>854</v>
      </c>
      <c r="J1029" s="73" t="s">
        <v>1193</v>
      </c>
      <c r="K1029" s="74"/>
      <c r="L1029" s="74"/>
      <c r="M1029" s="75"/>
      <c r="N1029" s="5">
        <v>7.2893854969714206E-2</v>
      </c>
    </row>
    <row r="1030" spans="2:14">
      <c r="B1030" s="102"/>
      <c r="I1030" s="71">
        <v>855</v>
      </c>
      <c r="J1030" s="73" t="s">
        <v>971</v>
      </c>
      <c r="K1030" s="74"/>
      <c r="L1030" s="74"/>
      <c r="M1030" s="75"/>
      <c r="N1030" s="5">
        <v>7.28727888114441E-2</v>
      </c>
    </row>
    <row r="1031" spans="2:14">
      <c r="B1031" s="102"/>
      <c r="I1031" s="71">
        <v>856</v>
      </c>
      <c r="J1031" s="73" t="s">
        <v>1868</v>
      </c>
      <c r="K1031" s="74"/>
      <c r="L1031" s="74"/>
      <c r="M1031" s="75"/>
      <c r="N1031" s="5">
        <v>7.2767617612202004E-2</v>
      </c>
    </row>
    <row r="1032" spans="2:14">
      <c r="B1032" s="102"/>
      <c r="I1032" s="71">
        <v>857</v>
      </c>
      <c r="J1032" s="73" t="s">
        <v>816</v>
      </c>
      <c r="K1032" s="74"/>
      <c r="L1032" s="74"/>
      <c r="M1032" s="75"/>
      <c r="N1032" s="5">
        <v>7.2759478414688494E-2</v>
      </c>
    </row>
    <row r="1033" spans="2:14">
      <c r="B1033" s="102"/>
      <c r="I1033" s="71">
        <v>858</v>
      </c>
      <c r="J1033" s="73" t="s">
        <v>1599</v>
      </c>
      <c r="K1033" s="74"/>
      <c r="L1033" s="74"/>
      <c r="M1033" s="75"/>
      <c r="N1033" s="5">
        <v>7.2580256477285096E-2</v>
      </c>
    </row>
    <row r="1034" spans="2:14">
      <c r="B1034" s="102"/>
      <c r="I1034" s="71">
        <v>859</v>
      </c>
      <c r="J1034" s="73" t="s">
        <v>1597</v>
      </c>
      <c r="K1034" s="74"/>
      <c r="L1034" s="74"/>
      <c r="M1034" s="75"/>
      <c r="N1034" s="5">
        <v>7.2470935883232196E-2</v>
      </c>
    </row>
    <row r="1035" spans="2:14">
      <c r="B1035" s="102"/>
      <c r="I1035" s="71">
        <v>860</v>
      </c>
      <c r="J1035" s="73" t="s">
        <v>1066</v>
      </c>
      <c r="K1035" s="74"/>
      <c r="L1035" s="74"/>
      <c r="M1035" s="75"/>
      <c r="N1035" s="5">
        <v>7.2428803566692096E-2</v>
      </c>
    </row>
    <row r="1036" spans="2:14">
      <c r="B1036" s="102"/>
      <c r="I1036" s="71">
        <v>861</v>
      </c>
      <c r="J1036" s="73" t="s">
        <v>1593</v>
      </c>
      <c r="K1036" s="74"/>
      <c r="L1036" s="74"/>
      <c r="M1036" s="75"/>
      <c r="N1036" s="5">
        <v>7.1931035781508196E-2</v>
      </c>
    </row>
    <row r="1037" spans="2:14">
      <c r="B1037" s="102"/>
      <c r="I1037" s="71">
        <v>862</v>
      </c>
      <c r="J1037" s="73" t="s">
        <v>417</v>
      </c>
      <c r="K1037" s="74"/>
      <c r="L1037" s="74"/>
      <c r="M1037" s="75"/>
      <c r="N1037" s="5">
        <v>7.1741121172861494E-2</v>
      </c>
    </row>
    <row r="1038" spans="2:14">
      <c r="B1038" s="102"/>
      <c r="I1038" s="71">
        <v>863</v>
      </c>
      <c r="J1038" s="73" t="s">
        <v>336</v>
      </c>
      <c r="K1038" s="74"/>
      <c r="L1038" s="74"/>
      <c r="M1038" s="75"/>
      <c r="N1038" s="5">
        <v>7.1687977000862102E-2</v>
      </c>
    </row>
    <row r="1039" spans="2:14">
      <c r="B1039" s="102"/>
      <c r="I1039" s="71">
        <v>864</v>
      </c>
      <c r="J1039" s="73" t="s">
        <v>894</v>
      </c>
      <c r="K1039" s="74"/>
      <c r="L1039" s="74"/>
      <c r="M1039" s="75"/>
      <c r="N1039" s="5">
        <v>7.1551844932647296E-2</v>
      </c>
    </row>
    <row r="1040" spans="2:14">
      <c r="B1040" s="102"/>
      <c r="I1040" s="71">
        <v>865</v>
      </c>
      <c r="J1040" s="73" t="s">
        <v>2007</v>
      </c>
      <c r="K1040" s="74"/>
      <c r="L1040" s="74"/>
      <c r="M1040" s="75"/>
      <c r="N1040" s="5">
        <v>7.1551844932647296E-2</v>
      </c>
    </row>
    <row r="1041" spans="2:14">
      <c r="B1041" s="102"/>
      <c r="I1041" s="71">
        <v>866</v>
      </c>
      <c r="J1041" s="73" t="s">
        <v>1505</v>
      </c>
      <c r="K1041" s="74"/>
      <c r="L1041" s="74"/>
      <c r="M1041" s="75"/>
      <c r="N1041" s="5">
        <v>7.14080524432434E-2</v>
      </c>
    </row>
    <row r="1042" spans="2:14">
      <c r="B1042" s="102"/>
      <c r="I1042" s="71">
        <v>867</v>
      </c>
      <c r="J1042" s="73" t="s">
        <v>1506</v>
      </c>
      <c r="K1042" s="74"/>
      <c r="L1042" s="74"/>
      <c r="M1042" s="75"/>
      <c r="N1042" s="5">
        <v>7.14080524432434E-2</v>
      </c>
    </row>
    <row r="1043" spans="2:14">
      <c r="B1043" s="102"/>
      <c r="I1043" s="71">
        <v>868</v>
      </c>
      <c r="J1043" s="73" t="s">
        <v>1518</v>
      </c>
      <c r="K1043" s="74"/>
      <c r="L1043" s="74"/>
      <c r="M1043" s="75"/>
      <c r="N1043" s="5">
        <v>7.13659201267033E-2</v>
      </c>
    </row>
    <row r="1044" spans="2:14">
      <c r="B1044" s="102"/>
      <c r="I1044" s="71">
        <v>869</v>
      </c>
      <c r="J1044" s="73" t="s">
        <v>970</v>
      </c>
      <c r="K1044" s="74"/>
      <c r="L1044" s="74"/>
      <c r="M1044" s="75"/>
      <c r="N1044" s="5">
        <v>7.1345971113189993E-2</v>
      </c>
    </row>
    <row r="1045" spans="2:14">
      <c r="B1045" s="102"/>
      <c r="I1045" s="71">
        <v>870</v>
      </c>
      <c r="J1045" s="73" t="s">
        <v>977</v>
      </c>
      <c r="K1045" s="74"/>
      <c r="L1045" s="74"/>
      <c r="M1045" s="75"/>
      <c r="N1045" s="5">
        <v>7.1330331086595603E-2</v>
      </c>
    </row>
    <row r="1046" spans="2:14">
      <c r="B1046" s="102"/>
      <c r="I1046" s="71">
        <v>871</v>
      </c>
      <c r="J1046" s="73" t="s">
        <v>1053</v>
      </c>
      <c r="K1046" s="74"/>
      <c r="L1046" s="74"/>
      <c r="M1046" s="75"/>
      <c r="N1046" s="5">
        <v>7.1330331086595603E-2</v>
      </c>
    </row>
    <row r="1047" spans="2:14">
      <c r="B1047" s="102"/>
      <c r="I1047" s="71">
        <v>872</v>
      </c>
      <c r="J1047" s="73" t="s">
        <v>1177</v>
      </c>
      <c r="K1047" s="74"/>
      <c r="L1047" s="74"/>
      <c r="M1047" s="75"/>
      <c r="N1047" s="5">
        <v>7.1330331086595603E-2</v>
      </c>
    </row>
    <row r="1048" spans="2:14">
      <c r="B1048" s="102"/>
      <c r="I1048" s="71">
        <v>873</v>
      </c>
      <c r="J1048" s="73" t="s">
        <v>1975</v>
      </c>
      <c r="K1048" s="74"/>
      <c r="L1048" s="74"/>
      <c r="M1048" s="75"/>
      <c r="N1048" s="5">
        <v>7.1330331086595603E-2</v>
      </c>
    </row>
    <row r="1049" spans="2:14">
      <c r="B1049" s="102"/>
      <c r="I1049" s="71">
        <v>874</v>
      </c>
      <c r="J1049" s="73" t="s">
        <v>1979</v>
      </c>
      <c r="K1049" s="74"/>
      <c r="L1049" s="74"/>
      <c r="M1049" s="75"/>
      <c r="N1049" s="5">
        <v>7.1330331086595603E-2</v>
      </c>
    </row>
    <row r="1050" spans="2:14">
      <c r="B1050" s="102"/>
      <c r="I1050" s="71">
        <v>875</v>
      </c>
      <c r="J1050" s="73" t="s">
        <v>1976</v>
      </c>
      <c r="K1050" s="74"/>
      <c r="L1050" s="74"/>
      <c r="M1050" s="75"/>
      <c r="N1050" s="5">
        <v>7.1330331086595603E-2</v>
      </c>
    </row>
    <row r="1051" spans="2:14">
      <c r="B1051" s="102"/>
      <c r="I1051" s="71">
        <v>876</v>
      </c>
      <c r="J1051" s="73" t="s">
        <v>1977</v>
      </c>
      <c r="K1051" s="74"/>
      <c r="L1051" s="74"/>
      <c r="M1051" s="75"/>
      <c r="N1051" s="5">
        <v>7.1330331086595603E-2</v>
      </c>
    </row>
    <row r="1052" spans="2:14">
      <c r="B1052" s="102"/>
      <c r="I1052" s="71">
        <v>877</v>
      </c>
      <c r="J1052" s="73" t="s">
        <v>1980</v>
      </c>
      <c r="K1052" s="74"/>
      <c r="L1052" s="74"/>
      <c r="M1052" s="75"/>
      <c r="N1052" s="5">
        <v>7.1330331086595603E-2</v>
      </c>
    </row>
    <row r="1053" spans="2:14">
      <c r="B1053" s="102"/>
      <c r="I1053" s="71">
        <v>878</v>
      </c>
      <c r="J1053" s="73" t="s">
        <v>1978</v>
      </c>
      <c r="K1053" s="74"/>
      <c r="L1053" s="74"/>
      <c r="M1053" s="75"/>
      <c r="N1053" s="5">
        <v>7.1330331086595603E-2</v>
      </c>
    </row>
    <row r="1054" spans="2:14">
      <c r="B1054" s="102"/>
      <c r="I1054" s="71">
        <v>879</v>
      </c>
      <c r="J1054" s="73" t="s">
        <v>1103</v>
      </c>
      <c r="K1054" s="74"/>
      <c r="L1054" s="74"/>
      <c r="M1054" s="75"/>
      <c r="N1054" s="5">
        <v>7.1138980148976003E-2</v>
      </c>
    </row>
    <row r="1055" spans="2:14">
      <c r="B1055" s="102"/>
      <c r="I1055" s="71">
        <v>880</v>
      </c>
      <c r="J1055" s="73" t="s">
        <v>1227</v>
      </c>
      <c r="K1055" s="74"/>
      <c r="L1055" s="74"/>
      <c r="M1055" s="75"/>
      <c r="N1055" s="5">
        <v>7.1138980148976003E-2</v>
      </c>
    </row>
    <row r="1056" spans="2:14">
      <c r="B1056" s="102"/>
      <c r="I1056" s="71">
        <v>881</v>
      </c>
      <c r="J1056" s="73" t="s">
        <v>1982</v>
      </c>
      <c r="K1056" s="74"/>
      <c r="L1056" s="74"/>
      <c r="M1056" s="75"/>
      <c r="N1056" s="5">
        <v>7.1138980148976003E-2</v>
      </c>
    </row>
    <row r="1057" spans="2:14">
      <c r="B1057" s="102"/>
      <c r="I1057" s="71">
        <v>882</v>
      </c>
      <c r="J1057" s="73" t="s">
        <v>1983</v>
      </c>
      <c r="K1057" s="74"/>
      <c r="L1057" s="74"/>
      <c r="M1057" s="75"/>
      <c r="N1057" s="5">
        <v>7.1138980148976003E-2</v>
      </c>
    </row>
    <row r="1058" spans="2:14">
      <c r="B1058" s="102"/>
      <c r="I1058" s="71">
        <v>883</v>
      </c>
      <c r="J1058" s="73" t="s">
        <v>1221</v>
      </c>
      <c r="K1058" s="74"/>
      <c r="L1058" s="74"/>
      <c r="M1058" s="75"/>
      <c r="N1058" s="5">
        <v>7.0843255972654895E-2</v>
      </c>
    </row>
    <row r="1059" spans="2:14">
      <c r="B1059" s="102"/>
      <c r="I1059" s="71">
        <v>884</v>
      </c>
      <c r="J1059" s="73" t="s">
        <v>576</v>
      </c>
      <c r="K1059" s="74"/>
      <c r="L1059" s="74"/>
      <c r="M1059" s="75"/>
      <c r="N1059" s="5">
        <v>7.0683663864548399E-2</v>
      </c>
    </row>
    <row r="1060" spans="2:14">
      <c r="B1060" s="102"/>
      <c r="I1060" s="71">
        <v>885</v>
      </c>
      <c r="J1060" s="73" t="s">
        <v>1591</v>
      </c>
      <c r="K1060" s="74"/>
      <c r="L1060" s="74"/>
      <c r="M1060" s="75"/>
      <c r="N1060" s="5">
        <v>7.0575939191576606E-2</v>
      </c>
    </row>
    <row r="1061" spans="2:14">
      <c r="B1061" s="102"/>
      <c r="I1061" s="71">
        <v>886</v>
      </c>
      <c r="J1061" s="73" t="s">
        <v>542</v>
      </c>
      <c r="K1061" s="74"/>
      <c r="L1061" s="74"/>
      <c r="M1061" s="75"/>
      <c r="N1061" s="5">
        <v>7.0472044729199296E-2</v>
      </c>
    </row>
    <row r="1062" spans="2:14">
      <c r="B1062" s="102"/>
      <c r="I1062" s="71">
        <v>887</v>
      </c>
      <c r="J1062" s="73" t="s">
        <v>1297</v>
      </c>
      <c r="K1062" s="74"/>
      <c r="L1062" s="74"/>
      <c r="M1062" s="75"/>
      <c r="N1062" s="5">
        <v>7.0461830834280495E-2</v>
      </c>
    </row>
    <row r="1063" spans="2:14">
      <c r="B1063" s="102"/>
      <c r="I1063" s="71">
        <v>888</v>
      </c>
      <c r="J1063" s="73" t="s">
        <v>1844</v>
      </c>
      <c r="K1063" s="74"/>
      <c r="L1063" s="74"/>
      <c r="M1063" s="75"/>
      <c r="N1063" s="5">
        <v>7.0258191304336706E-2</v>
      </c>
    </row>
    <row r="1064" spans="2:14">
      <c r="B1064" s="102"/>
      <c r="I1064" s="71">
        <v>889</v>
      </c>
      <c r="J1064" s="73" t="s">
        <v>1829</v>
      </c>
      <c r="K1064" s="74"/>
      <c r="L1064" s="74"/>
      <c r="M1064" s="75"/>
      <c r="N1064" s="5">
        <v>7.0092375104014101E-2</v>
      </c>
    </row>
    <row r="1065" spans="2:14">
      <c r="B1065" s="102"/>
      <c r="I1065" s="71">
        <v>890</v>
      </c>
      <c r="J1065" s="73" t="s">
        <v>947</v>
      </c>
      <c r="K1065" s="74"/>
      <c r="L1065" s="74"/>
      <c r="M1065" s="75"/>
      <c r="N1065" s="5">
        <v>6.9936453614394101E-2</v>
      </c>
    </row>
    <row r="1066" spans="2:14">
      <c r="B1066" s="102"/>
      <c r="I1066" s="71">
        <v>891</v>
      </c>
      <c r="J1066" s="73" t="s">
        <v>1886</v>
      </c>
      <c r="K1066" s="74"/>
      <c r="L1066" s="74"/>
      <c r="M1066" s="75"/>
      <c r="N1066" s="5">
        <v>6.9936453614394101E-2</v>
      </c>
    </row>
    <row r="1067" spans="2:14">
      <c r="B1067" s="102"/>
      <c r="I1067" s="71">
        <v>892</v>
      </c>
      <c r="J1067" s="73" t="s">
        <v>1887</v>
      </c>
      <c r="K1067" s="74"/>
      <c r="L1067" s="74"/>
      <c r="M1067" s="75"/>
      <c r="N1067" s="5">
        <v>6.9936453614394101E-2</v>
      </c>
    </row>
    <row r="1068" spans="2:14">
      <c r="B1068" s="102"/>
      <c r="I1068" s="71">
        <v>893</v>
      </c>
      <c r="J1068" s="73" t="s">
        <v>1845</v>
      </c>
      <c r="K1068" s="74"/>
      <c r="L1068" s="74"/>
      <c r="M1068" s="75"/>
      <c r="N1068" s="5">
        <v>6.9860966547259803E-2</v>
      </c>
    </row>
    <row r="1069" spans="2:14">
      <c r="B1069" s="102"/>
      <c r="I1069" s="71">
        <v>894</v>
      </c>
      <c r="J1069" s="73" t="s">
        <v>1273</v>
      </c>
      <c r="K1069" s="74"/>
      <c r="L1069" s="74"/>
      <c r="M1069" s="75"/>
      <c r="N1069" s="5">
        <v>6.9839102428449207E-2</v>
      </c>
    </row>
    <row r="1070" spans="2:14">
      <c r="B1070" s="102"/>
      <c r="I1070" s="71">
        <v>895</v>
      </c>
      <c r="J1070" s="73" t="s">
        <v>1794</v>
      </c>
      <c r="K1070" s="74"/>
      <c r="L1070" s="74"/>
      <c r="M1070" s="75"/>
      <c r="N1070" s="5">
        <v>6.9819791783368404E-2</v>
      </c>
    </row>
    <row r="1071" spans="2:14">
      <c r="B1071" s="102"/>
      <c r="I1071" s="71">
        <v>896</v>
      </c>
      <c r="J1071" s="73" t="s">
        <v>817</v>
      </c>
      <c r="K1071" s="74"/>
      <c r="L1071" s="74"/>
      <c r="M1071" s="75"/>
      <c r="N1071" s="5">
        <v>6.97770210983958E-2</v>
      </c>
    </row>
    <row r="1072" spans="2:14">
      <c r="B1072" s="102"/>
      <c r="I1072" s="71">
        <v>897</v>
      </c>
      <c r="J1072" s="73" t="s">
        <v>406</v>
      </c>
      <c r="K1072" s="74"/>
      <c r="L1072" s="74"/>
      <c r="M1072" s="75"/>
      <c r="N1072" s="5">
        <v>6.9626046964127206E-2</v>
      </c>
    </row>
    <row r="1073" spans="2:14">
      <c r="B1073" s="102"/>
      <c r="I1073" s="71">
        <v>898</v>
      </c>
      <c r="J1073" s="73" t="s">
        <v>573</v>
      </c>
      <c r="K1073" s="74"/>
      <c r="L1073" s="74"/>
      <c r="M1073" s="75"/>
      <c r="N1073" s="5">
        <v>6.9581680358073605E-2</v>
      </c>
    </row>
    <row r="1074" spans="2:14">
      <c r="B1074" s="102"/>
      <c r="I1074" s="71">
        <v>899</v>
      </c>
      <c r="J1074" s="73" t="s">
        <v>820</v>
      </c>
      <c r="K1074" s="74"/>
      <c r="L1074" s="74"/>
      <c r="M1074" s="75"/>
      <c r="N1074" s="5">
        <v>6.9550081120668503E-2</v>
      </c>
    </row>
    <row r="1075" spans="2:14">
      <c r="B1075" s="102"/>
      <c r="I1075" s="71">
        <v>900</v>
      </c>
      <c r="J1075" s="73" t="s">
        <v>1905</v>
      </c>
      <c r="K1075" s="74"/>
      <c r="L1075" s="74"/>
      <c r="M1075" s="75"/>
      <c r="N1075" s="5">
        <v>6.9423364986832006E-2</v>
      </c>
    </row>
    <row r="1076" spans="2:14">
      <c r="B1076" s="102"/>
      <c r="I1076" s="71">
        <v>901</v>
      </c>
      <c r="J1076" s="73" t="s">
        <v>1906</v>
      </c>
      <c r="K1076" s="74"/>
      <c r="L1076" s="74"/>
      <c r="M1076" s="75"/>
      <c r="N1076" s="5">
        <v>6.9423364986832006E-2</v>
      </c>
    </row>
    <row r="1077" spans="2:14">
      <c r="B1077" s="102"/>
      <c r="I1077" s="71">
        <v>902</v>
      </c>
      <c r="J1077" s="73" t="s">
        <v>818</v>
      </c>
      <c r="K1077" s="74"/>
      <c r="L1077" s="74"/>
      <c r="M1077" s="75"/>
      <c r="N1077" s="5">
        <v>6.8949536017863994E-2</v>
      </c>
    </row>
    <row r="1078" spans="2:14">
      <c r="B1078" s="102"/>
      <c r="I1078" s="71">
        <v>903</v>
      </c>
      <c r="J1078" s="73" t="s">
        <v>355</v>
      </c>
      <c r="K1078" s="74"/>
      <c r="L1078" s="74"/>
      <c r="M1078" s="75"/>
      <c r="N1078" s="5">
        <v>6.8897987766945695E-2</v>
      </c>
    </row>
    <row r="1079" spans="2:14">
      <c r="B1079" s="102"/>
      <c r="I1079" s="71">
        <v>904</v>
      </c>
      <c r="J1079" s="73" t="s">
        <v>958</v>
      </c>
      <c r="K1079" s="74"/>
      <c r="L1079" s="74"/>
      <c r="M1079" s="75"/>
      <c r="N1079" s="5">
        <v>6.8780687567487495E-2</v>
      </c>
    </row>
    <row r="1080" spans="2:14">
      <c r="B1080" s="102"/>
      <c r="I1080" s="71">
        <v>905</v>
      </c>
      <c r="J1080" s="73" t="s">
        <v>1124</v>
      </c>
      <c r="K1080" s="74"/>
      <c r="L1080" s="74"/>
      <c r="M1080" s="75"/>
      <c r="N1080" s="5">
        <v>6.8698657223920795E-2</v>
      </c>
    </row>
    <row r="1081" spans="2:14">
      <c r="B1081" s="102"/>
      <c r="I1081" s="71">
        <v>906</v>
      </c>
      <c r="J1081" s="73" t="s">
        <v>1169</v>
      </c>
      <c r="K1081" s="74"/>
      <c r="L1081" s="74"/>
      <c r="M1081" s="75"/>
      <c r="N1081" s="5">
        <v>6.8631468946407995E-2</v>
      </c>
    </row>
    <row r="1082" spans="2:14">
      <c r="B1082" s="102"/>
      <c r="I1082" s="71">
        <v>907</v>
      </c>
      <c r="J1082" s="73" t="s">
        <v>1953</v>
      </c>
      <c r="K1082" s="74"/>
      <c r="L1082" s="74"/>
      <c r="M1082" s="75"/>
      <c r="N1082" s="5">
        <v>6.8582793353435506E-2</v>
      </c>
    </row>
    <row r="1083" spans="2:14">
      <c r="B1083" s="102"/>
      <c r="I1083" s="71">
        <v>908</v>
      </c>
      <c r="J1083" s="73" t="s">
        <v>1954</v>
      </c>
      <c r="K1083" s="74"/>
      <c r="L1083" s="74"/>
      <c r="M1083" s="75"/>
      <c r="N1083" s="5">
        <v>6.8582793353435506E-2</v>
      </c>
    </row>
    <row r="1084" spans="2:14">
      <c r="B1084" s="102"/>
      <c r="I1084" s="71">
        <v>909</v>
      </c>
      <c r="J1084" s="73" t="s">
        <v>1878</v>
      </c>
      <c r="K1084" s="74"/>
      <c r="L1084" s="74"/>
      <c r="M1084" s="75"/>
      <c r="N1084" s="5">
        <v>6.8450651087923406E-2</v>
      </c>
    </row>
    <row r="1085" spans="2:14">
      <c r="B1085" s="102"/>
      <c r="I1085" s="71">
        <v>910</v>
      </c>
      <c r="J1085" s="73" t="s">
        <v>893</v>
      </c>
      <c r="K1085" s="74"/>
      <c r="L1085" s="74"/>
      <c r="M1085" s="75"/>
      <c r="N1085" s="5">
        <v>6.8273823032141495E-2</v>
      </c>
    </row>
    <row r="1086" spans="2:14">
      <c r="B1086" s="102"/>
      <c r="I1086" s="71">
        <v>911</v>
      </c>
      <c r="J1086" s="73" t="s">
        <v>2009</v>
      </c>
      <c r="K1086" s="74"/>
      <c r="L1086" s="74"/>
      <c r="M1086" s="75"/>
      <c r="N1086" s="5">
        <v>6.8273823032141495E-2</v>
      </c>
    </row>
    <row r="1087" spans="2:14">
      <c r="B1087" s="102"/>
      <c r="I1087" s="71">
        <v>912</v>
      </c>
      <c r="J1087" s="73" t="s">
        <v>2008</v>
      </c>
      <c r="K1087" s="74"/>
      <c r="L1087" s="74"/>
      <c r="M1087" s="75"/>
      <c r="N1087" s="5">
        <v>6.8273823032141495E-2</v>
      </c>
    </row>
    <row r="1088" spans="2:14">
      <c r="B1088" s="102"/>
      <c r="I1088" s="71">
        <v>913</v>
      </c>
      <c r="J1088" s="73" t="s">
        <v>982</v>
      </c>
      <c r="K1088" s="74"/>
      <c r="L1088" s="74"/>
      <c r="M1088" s="75"/>
      <c r="N1088" s="5">
        <v>6.8268716084682102E-2</v>
      </c>
    </row>
    <row r="1089" spans="2:14">
      <c r="B1089" s="102"/>
      <c r="I1089" s="71">
        <v>914</v>
      </c>
      <c r="J1089" s="73" t="s">
        <v>1202</v>
      </c>
      <c r="K1089" s="74"/>
      <c r="L1089" s="74"/>
      <c r="M1089" s="75"/>
      <c r="N1089" s="5">
        <v>6.8268716084682102E-2</v>
      </c>
    </row>
    <row r="1090" spans="2:14">
      <c r="B1090" s="102"/>
      <c r="I1090" s="71">
        <v>915</v>
      </c>
      <c r="J1090" s="73" t="s">
        <v>1949</v>
      </c>
      <c r="K1090" s="74"/>
      <c r="L1090" s="74"/>
      <c r="M1090" s="75"/>
      <c r="N1090" s="5">
        <v>6.8268716084682102E-2</v>
      </c>
    </row>
    <row r="1091" spans="2:14">
      <c r="B1091" s="102"/>
      <c r="I1091" s="71">
        <v>916</v>
      </c>
      <c r="J1091" s="73" t="s">
        <v>1950</v>
      </c>
      <c r="K1091" s="74"/>
      <c r="L1091" s="74"/>
      <c r="M1091" s="75"/>
      <c r="N1091" s="5">
        <v>6.8268716084682102E-2</v>
      </c>
    </row>
    <row r="1092" spans="2:14">
      <c r="B1092" s="102"/>
      <c r="I1092" s="71">
        <v>917</v>
      </c>
      <c r="J1092" s="73" t="s">
        <v>1951</v>
      </c>
      <c r="K1092" s="74"/>
      <c r="L1092" s="74"/>
      <c r="M1092" s="75"/>
      <c r="N1092" s="5">
        <v>6.8268716084682102E-2</v>
      </c>
    </row>
    <row r="1093" spans="2:14">
      <c r="B1093" s="102"/>
      <c r="I1093" s="71">
        <v>918</v>
      </c>
      <c r="J1093" s="73" t="s">
        <v>1952</v>
      </c>
      <c r="K1093" s="74"/>
      <c r="L1093" s="74"/>
      <c r="M1093" s="75"/>
      <c r="N1093" s="5">
        <v>6.8268716084682102E-2</v>
      </c>
    </row>
    <row r="1094" spans="2:14">
      <c r="B1094" s="102"/>
      <c r="I1094" s="71">
        <v>919</v>
      </c>
      <c r="J1094" s="73" t="s">
        <v>1058</v>
      </c>
      <c r="K1094" s="74"/>
      <c r="L1094" s="74"/>
      <c r="M1094" s="75"/>
      <c r="N1094" s="5">
        <v>6.8200091478196306E-2</v>
      </c>
    </row>
    <row r="1095" spans="2:14">
      <c r="B1095" s="102"/>
      <c r="I1095" s="71">
        <v>920</v>
      </c>
      <c r="J1095" s="73" t="s">
        <v>1947</v>
      </c>
      <c r="K1095" s="74"/>
      <c r="L1095" s="74"/>
      <c r="M1095" s="75"/>
      <c r="N1095" s="5">
        <v>6.8200091478196306E-2</v>
      </c>
    </row>
    <row r="1096" spans="2:14">
      <c r="B1096" s="102"/>
      <c r="I1096" s="71">
        <v>921</v>
      </c>
      <c r="J1096" s="73" t="s">
        <v>1948</v>
      </c>
      <c r="K1096" s="74"/>
      <c r="L1096" s="74"/>
      <c r="M1096" s="75"/>
      <c r="N1096" s="5">
        <v>6.8200091478196306E-2</v>
      </c>
    </row>
    <row r="1097" spans="2:14">
      <c r="B1097" s="102"/>
      <c r="I1097" s="71">
        <v>922</v>
      </c>
      <c r="J1097" s="73" t="s">
        <v>869</v>
      </c>
      <c r="K1097" s="74"/>
      <c r="L1097" s="74"/>
      <c r="M1097" s="75"/>
      <c r="N1097" s="5">
        <v>6.81402444376564E-2</v>
      </c>
    </row>
    <row r="1098" spans="2:14">
      <c r="B1098" s="102"/>
      <c r="I1098" s="71">
        <v>923</v>
      </c>
      <c r="J1098" s="73" t="s">
        <v>1877</v>
      </c>
      <c r="K1098" s="74"/>
      <c r="L1098" s="74"/>
      <c r="M1098" s="75"/>
      <c r="N1098" s="5">
        <v>6.8122050937332299E-2</v>
      </c>
    </row>
    <row r="1099" spans="2:14">
      <c r="B1099" s="102"/>
      <c r="I1099" s="71">
        <v>924</v>
      </c>
      <c r="J1099" s="73" t="s">
        <v>572</v>
      </c>
      <c r="K1099" s="74"/>
      <c r="L1099" s="74"/>
      <c r="M1099" s="75"/>
      <c r="N1099" s="5">
        <v>6.7892557485875193E-2</v>
      </c>
    </row>
    <row r="1100" spans="2:14">
      <c r="B1100" s="102"/>
      <c r="I1100" s="71">
        <v>925</v>
      </c>
      <c r="J1100" s="73" t="s">
        <v>1512</v>
      </c>
      <c r="K1100" s="74"/>
      <c r="L1100" s="74"/>
      <c r="M1100" s="75"/>
      <c r="N1100" s="5">
        <v>6.7856968445767496E-2</v>
      </c>
    </row>
    <row r="1101" spans="2:14">
      <c r="B1101" s="102"/>
      <c r="I1101" s="71">
        <v>926</v>
      </c>
      <c r="J1101" s="73" t="s">
        <v>1220</v>
      </c>
      <c r="K1101" s="74"/>
      <c r="L1101" s="74"/>
      <c r="M1101" s="75"/>
      <c r="N1101" s="5">
        <v>6.7813240208146497E-2</v>
      </c>
    </row>
    <row r="1102" spans="2:14">
      <c r="B1102" s="102"/>
      <c r="I1102" s="71">
        <v>927</v>
      </c>
      <c r="J1102" s="73" t="s">
        <v>1108</v>
      </c>
      <c r="K1102" s="74"/>
      <c r="L1102" s="74"/>
      <c r="M1102" s="75"/>
      <c r="N1102" s="5">
        <v>6.7748764996471394E-2</v>
      </c>
    </row>
    <row r="1103" spans="2:14">
      <c r="B1103" s="102"/>
      <c r="I1103" s="71">
        <v>928</v>
      </c>
      <c r="J1103" s="73" t="s">
        <v>1232</v>
      </c>
      <c r="K1103" s="74"/>
      <c r="L1103" s="74"/>
      <c r="M1103" s="75"/>
      <c r="N1103" s="5">
        <v>6.7748764996471394E-2</v>
      </c>
    </row>
    <row r="1104" spans="2:14">
      <c r="B1104" s="102"/>
      <c r="I1104" s="71">
        <v>929</v>
      </c>
      <c r="J1104" s="73" t="s">
        <v>1809</v>
      </c>
      <c r="K1104" s="74"/>
      <c r="L1104" s="74"/>
      <c r="M1104" s="75"/>
      <c r="N1104" s="5">
        <v>6.7722113114417601E-2</v>
      </c>
    </row>
    <row r="1105" spans="2:14">
      <c r="B1105" s="102"/>
      <c r="I1105" s="71">
        <v>930</v>
      </c>
      <c r="J1105" s="73" t="s">
        <v>1810</v>
      </c>
      <c r="K1105" s="74"/>
      <c r="L1105" s="74"/>
      <c r="M1105" s="75"/>
      <c r="N1105" s="5">
        <v>6.7722113114417601E-2</v>
      </c>
    </row>
    <row r="1106" spans="2:14">
      <c r="B1106" s="102"/>
      <c r="I1106" s="71">
        <v>931</v>
      </c>
      <c r="J1106" s="73" t="s">
        <v>1192</v>
      </c>
      <c r="K1106" s="74"/>
      <c r="L1106" s="74"/>
      <c r="M1106" s="75"/>
      <c r="N1106" s="5">
        <v>6.7157316643828999E-2</v>
      </c>
    </row>
    <row r="1107" spans="2:14">
      <c r="B1107" s="102"/>
      <c r="I1107" s="71">
        <v>932</v>
      </c>
      <c r="J1107" s="73" t="s">
        <v>892</v>
      </c>
      <c r="K1107" s="74"/>
      <c r="L1107" s="74"/>
      <c r="M1107" s="75"/>
      <c r="N1107" s="5">
        <v>6.6826163019508195E-2</v>
      </c>
    </row>
    <row r="1108" spans="2:14">
      <c r="B1108" s="102"/>
      <c r="I1108" s="71">
        <v>933</v>
      </c>
      <c r="J1108" s="73" t="s">
        <v>2010</v>
      </c>
      <c r="K1108" s="74"/>
      <c r="L1108" s="74"/>
      <c r="M1108" s="75"/>
      <c r="N1108" s="5">
        <v>6.6826163019508195E-2</v>
      </c>
    </row>
    <row r="1109" spans="2:14">
      <c r="B1109" s="102"/>
      <c r="I1109" s="71">
        <v>934</v>
      </c>
      <c r="J1109" s="73" t="s">
        <v>2011</v>
      </c>
      <c r="K1109" s="74"/>
      <c r="L1109" s="74"/>
      <c r="M1109" s="75"/>
      <c r="N1109" s="5">
        <v>6.6826163019508195E-2</v>
      </c>
    </row>
    <row r="1110" spans="2:14">
      <c r="B1110" s="102"/>
      <c r="I1110" s="71">
        <v>935</v>
      </c>
      <c r="J1110" s="73" t="s">
        <v>574</v>
      </c>
      <c r="K1110" s="74"/>
      <c r="L1110" s="74"/>
      <c r="M1110" s="75"/>
      <c r="N1110" s="5">
        <v>6.6786584176697805E-2</v>
      </c>
    </row>
    <row r="1111" spans="2:14">
      <c r="B1111" s="102"/>
      <c r="I1111" s="71">
        <v>936</v>
      </c>
      <c r="J1111" s="73" t="s">
        <v>680</v>
      </c>
      <c r="K1111" s="74"/>
      <c r="L1111" s="74"/>
      <c r="M1111" s="75"/>
      <c r="N1111" s="5">
        <v>6.61493328890288E-2</v>
      </c>
    </row>
    <row r="1112" spans="2:14">
      <c r="B1112" s="102"/>
      <c r="I1112" s="71">
        <v>937</v>
      </c>
      <c r="J1112" s="73" t="s">
        <v>1481</v>
      </c>
      <c r="K1112" s="74"/>
      <c r="L1112" s="74"/>
      <c r="M1112" s="75"/>
      <c r="N1112" s="5">
        <v>6.6026606557894996E-2</v>
      </c>
    </row>
    <row r="1113" spans="2:14">
      <c r="B1113" s="102"/>
      <c r="I1113" s="71">
        <v>938</v>
      </c>
      <c r="J1113" s="73" t="s">
        <v>1482</v>
      </c>
      <c r="K1113" s="74"/>
      <c r="L1113" s="74"/>
      <c r="M1113" s="75"/>
      <c r="N1113" s="5">
        <v>6.6026606557894996E-2</v>
      </c>
    </row>
    <row r="1114" spans="2:14">
      <c r="B1114" s="102"/>
      <c r="I1114" s="71">
        <v>939</v>
      </c>
      <c r="J1114" s="73" t="s">
        <v>716</v>
      </c>
      <c r="K1114" s="74"/>
      <c r="L1114" s="74"/>
      <c r="M1114" s="75"/>
      <c r="N1114" s="5">
        <v>6.5923988832382596E-2</v>
      </c>
    </row>
    <row r="1115" spans="2:14">
      <c r="B1115" s="102"/>
      <c r="I1115" s="71">
        <v>940</v>
      </c>
      <c r="J1115" s="73" t="s">
        <v>840</v>
      </c>
      <c r="K1115" s="74"/>
      <c r="L1115" s="74"/>
      <c r="M1115" s="75"/>
      <c r="N1115" s="5">
        <v>6.5885367542220796E-2</v>
      </c>
    </row>
    <row r="1116" spans="2:14">
      <c r="B1116" s="102"/>
      <c r="I1116" s="71">
        <v>941</v>
      </c>
      <c r="J1116" s="73" t="s">
        <v>1841</v>
      </c>
      <c r="K1116" s="74"/>
      <c r="L1116" s="74"/>
      <c r="M1116" s="75"/>
      <c r="N1116" s="5">
        <v>6.5839085830870003E-2</v>
      </c>
    </row>
    <row r="1117" spans="2:14">
      <c r="B1117" s="102"/>
      <c r="I1117" s="71">
        <v>942</v>
      </c>
      <c r="J1117" s="73" t="s">
        <v>1592</v>
      </c>
      <c r="K1117" s="74"/>
      <c r="L1117" s="74"/>
      <c r="M1117" s="75"/>
      <c r="N1117" s="5">
        <v>6.5833021330762007E-2</v>
      </c>
    </row>
    <row r="1118" spans="2:14">
      <c r="B1118" s="102"/>
      <c r="I1118" s="71">
        <v>943</v>
      </c>
      <c r="J1118" s="73" t="s">
        <v>1586</v>
      </c>
      <c r="K1118" s="74"/>
      <c r="L1118" s="74"/>
      <c r="M1118" s="75"/>
      <c r="N1118" s="5">
        <v>6.5789452685248898E-2</v>
      </c>
    </row>
    <row r="1119" spans="2:14">
      <c r="B1119" s="102"/>
      <c r="I1119" s="71">
        <v>944</v>
      </c>
      <c r="J1119" s="73" t="s">
        <v>1742</v>
      </c>
      <c r="K1119" s="74"/>
      <c r="L1119" s="74"/>
      <c r="M1119" s="75"/>
      <c r="N1119" s="5">
        <v>6.5789452685248898E-2</v>
      </c>
    </row>
    <row r="1120" spans="2:14">
      <c r="B1120" s="102"/>
      <c r="I1120" s="71">
        <v>945</v>
      </c>
      <c r="J1120" s="73" t="s">
        <v>1598</v>
      </c>
      <c r="K1120" s="74"/>
      <c r="L1120" s="74"/>
      <c r="M1120" s="75"/>
      <c r="N1120" s="5">
        <v>6.5739340763303594E-2</v>
      </c>
    </row>
    <row r="1121" spans="2:14">
      <c r="B1121" s="102"/>
      <c r="I1121" s="71">
        <v>946</v>
      </c>
      <c r="J1121" s="73" t="s">
        <v>1898</v>
      </c>
      <c r="K1121" s="74"/>
      <c r="L1121" s="74"/>
      <c r="M1121" s="75"/>
      <c r="N1121" s="5">
        <v>6.5476173377035998E-2</v>
      </c>
    </row>
    <row r="1122" spans="2:14">
      <c r="B1122" s="102"/>
      <c r="I1122" s="71">
        <v>947</v>
      </c>
      <c r="J1122" s="73" t="s">
        <v>458</v>
      </c>
      <c r="K1122" s="74"/>
      <c r="L1122" s="74"/>
      <c r="M1122" s="75"/>
      <c r="N1122" s="5">
        <v>6.5270459149686905E-2</v>
      </c>
    </row>
    <row r="1123" spans="2:14">
      <c r="B1123" s="102"/>
      <c r="I1123" s="71">
        <v>948</v>
      </c>
      <c r="J1123" s="73" t="s">
        <v>1168</v>
      </c>
      <c r="K1123" s="74"/>
      <c r="L1123" s="74"/>
      <c r="M1123" s="75"/>
      <c r="N1123" s="5">
        <v>6.5147573226444905E-2</v>
      </c>
    </row>
    <row r="1124" spans="2:14">
      <c r="B1124" s="102"/>
      <c r="I1124" s="71">
        <v>949</v>
      </c>
      <c r="J1124" s="73" t="s">
        <v>1897</v>
      </c>
      <c r="K1124" s="74"/>
      <c r="L1124" s="74"/>
      <c r="M1124" s="75"/>
      <c r="N1124" s="5">
        <v>6.5147573226444905E-2</v>
      </c>
    </row>
    <row r="1125" spans="2:14">
      <c r="B1125" s="102"/>
      <c r="I1125" s="71">
        <v>950</v>
      </c>
      <c r="J1125" s="73" t="s">
        <v>575</v>
      </c>
      <c r="K1125" s="74"/>
      <c r="L1125" s="74"/>
      <c r="M1125" s="75"/>
      <c r="N1125" s="5">
        <v>6.5001227263311298E-2</v>
      </c>
    </row>
    <row r="1126" spans="2:14">
      <c r="B1126" s="102"/>
      <c r="I1126" s="71">
        <v>951</v>
      </c>
      <c r="J1126" s="73" t="s">
        <v>1914</v>
      </c>
      <c r="K1126" s="74"/>
      <c r="L1126" s="74"/>
      <c r="M1126" s="75"/>
      <c r="N1126" s="5">
        <v>6.4391266226128605E-2</v>
      </c>
    </row>
    <row r="1127" spans="2:14">
      <c r="B1127" s="102"/>
      <c r="I1127" s="71">
        <v>952</v>
      </c>
      <c r="J1127" s="73" t="s">
        <v>566</v>
      </c>
      <c r="K1127" s="74"/>
      <c r="L1127" s="74"/>
      <c r="M1127" s="75"/>
      <c r="N1127" s="5">
        <v>6.4298702803426797E-2</v>
      </c>
    </row>
    <row r="1128" spans="2:14">
      <c r="B1128" s="102"/>
      <c r="I1128" s="71">
        <v>953</v>
      </c>
      <c r="J1128" s="73" t="s">
        <v>1838</v>
      </c>
      <c r="K1128" s="74"/>
      <c r="L1128" s="74"/>
      <c r="M1128" s="75"/>
      <c r="N1128" s="5">
        <v>6.4251303947319302E-2</v>
      </c>
    </row>
    <row r="1129" spans="2:14">
      <c r="B1129" s="102"/>
      <c r="I1129" s="71">
        <v>954</v>
      </c>
      <c r="J1129" s="73" t="s">
        <v>701</v>
      </c>
      <c r="K1129" s="74"/>
      <c r="L1129" s="74"/>
      <c r="M1129" s="75"/>
      <c r="N1129" s="5">
        <v>6.4240930460292306E-2</v>
      </c>
    </row>
    <row r="1130" spans="2:14">
      <c r="B1130" s="102"/>
      <c r="I1130" s="71">
        <v>955</v>
      </c>
      <c r="J1130" s="73" t="s">
        <v>1917</v>
      </c>
      <c r="K1130" s="74"/>
      <c r="L1130" s="74"/>
      <c r="M1130" s="75"/>
      <c r="N1130" s="5">
        <v>6.3970262244943898E-2</v>
      </c>
    </row>
    <row r="1131" spans="2:14">
      <c r="B1131" s="102"/>
      <c r="I1131" s="71">
        <v>956</v>
      </c>
      <c r="J1131" s="73" t="s">
        <v>1097</v>
      </c>
      <c r="K1131" s="74"/>
      <c r="L1131" s="74"/>
      <c r="M1131" s="75"/>
      <c r="N1131" s="5">
        <v>6.3696561779541402E-2</v>
      </c>
    </row>
    <row r="1132" spans="2:14">
      <c r="B1132" s="102"/>
      <c r="I1132" s="71">
        <v>957</v>
      </c>
      <c r="J1132" s="73" t="s">
        <v>839</v>
      </c>
      <c r="K1132" s="74"/>
      <c r="L1132" s="74"/>
      <c r="M1132" s="75"/>
      <c r="N1132" s="5">
        <v>6.3087717887115299E-2</v>
      </c>
    </row>
    <row r="1133" spans="2:14">
      <c r="B1133" s="102"/>
      <c r="I1133" s="71">
        <v>958</v>
      </c>
      <c r="J1133" s="73" t="s">
        <v>1855</v>
      </c>
      <c r="K1133" s="74"/>
      <c r="L1133" s="74"/>
      <c r="M1133" s="75"/>
      <c r="N1133" s="5">
        <v>6.2837637053712606E-2</v>
      </c>
    </row>
    <row r="1134" spans="2:14">
      <c r="B1134" s="102"/>
      <c r="I1134" s="71">
        <v>959</v>
      </c>
      <c r="J1134" s="73" t="s">
        <v>1854</v>
      </c>
      <c r="K1134" s="74"/>
      <c r="L1134" s="74"/>
      <c r="M1134" s="75"/>
      <c r="N1134" s="5">
        <v>6.2837637053712606E-2</v>
      </c>
    </row>
    <row r="1135" spans="2:14">
      <c r="B1135" s="102"/>
      <c r="I1135" s="71">
        <v>960</v>
      </c>
      <c r="J1135" s="73" t="s">
        <v>1047</v>
      </c>
      <c r="K1135" s="74"/>
      <c r="L1135" s="74"/>
      <c r="M1135" s="75"/>
      <c r="N1135" s="5">
        <v>6.2673257182363107E-2</v>
      </c>
    </row>
    <row r="1136" spans="2:14">
      <c r="B1136" s="102"/>
      <c r="I1136" s="71">
        <v>961</v>
      </c>
      <c r="J1136" s="73" t="s">
        <v>1131</v>
      </c>
      <c r="K1136" s="74"/>
      <c r="L1136" s="74"/>
      <c r="M1136" s="75"/>
      <c r="N1136" s="5">
        <v>6.2413281638257698E-2</v>
      </c>
    </row>
    <row r="1137" spans="2:14">
      <c r="B1137" s="102"/>
      <c r="I1137" s="71">
        <v>962</v>
      </c>
      <c r="J1137" s="73" t="s">
        <v>465</v>
      </c>
      <c r="K1137" s="74"/>
      <c r="L1137" s="74"/>
      <c r="M1137" s="75"/>
      <c r="N1137" s="5">
        <v>6.2237889911448803E-2</v>
      </c>
    </row>
    <row r="1138" spans="2:14">
      <c r="B1138" s="102"/>
      <c r="I1138" s="71">
        <v>963</v>
      </c>
      <c r="J1138" s="73" t="s">
        <v>819</v>
      </c>
      <c r="K1138" s="74"/>
      <c r="L1138" s="74"/>
      <c r="M1138" s="75"/>
      <c r="N1138" s="5">
        <v>6.2145486080855003E-2</v>
      </c>
    </row>
    <row r="1139" spans="2:14">
      <c r="B1139" s="102"/>
      <c r="I1139" s="71">
        <v>964</v>
      </c>
      <c r="J1139" s="73" t="s">
        <v>408</v>
      </c>
      <c r="K1139" s="74"/>
      <c r="L1139" s="74"/>
      <c r="M1139" s="75"/>
      <c r="N1139" s="5">
        <v>6.2058348789828903E-2</v>
      </c>
    </row>
    <row r="1140" spans="2:14">
      <c r="B1140" s="102"/>
      <c r="I1140" s="71">
        <v>965</v>
      </c>
      <c r="J1140" s="73" t="s">
        <v>1362</v>
      </c>
      <c r="K1140" s="74"/>
      <c r="L1140" s="74"/>
      <c r="M1140" s="75"/>
      <c r="N1140" s="5">
        <v>6.2058348789828903E-2</v>
      </c>
    </row>
    <row r="1141" spans="2:14">
      <c r="B1141" s="102"/>
      <c r="I1141" s="71">
        <v>966</v>
      </c>
      <c r="J1141" s="73" t="s">
        <v>1866</v>
      </c>
      <c r="K1141" s="74"/>
      <c r="L1141" s="74"/>
      <c r="M1141" s="75"/>
      <c r="N1141" s="5">
        <v>6.1643409308752298E-2</v>
      </c>
    </row>
    <row r="1142" spans="2:14">
      <c r="B1142" s="102"/>
      <c r="I1142" s="71">
        <v>967</v>
      </c>
      <c r="J1142" s="73" t="s">
        <v>1867</v>
      </c>
      <c r="K1142" s="74"/>
      <c r="L1142" s="74"/>
      <c r="M1142" s="75"/>
      <c r="N1142" s="5">
        <v>6.1260707433513098E-2</v>
      </c>
    </row>
    <row r="1143" spans="2:14">
      <c r="B1143" s="102"/>
      <c r="I1143" s="71">
        <v>968</v>
      </c>
      <c r="J1143" s="73" t="s">
        <v>678</v>
      </c>
      <c r="K1143" s="74"/>
      <c r="L1143" s="74"/>
      <c r="M1143" s="75"/>
      <c r="N1143" s="5">
        <v>6.1229427380324199E-2</v>
      </c>
    </row>
    <row r="1144" spans="2:14">
      <c r="B1144" s="102"/>
      <c r="I1144" s="71">
        <v>969</v>
      </c>
      <c r="J1144" s="73" t="s">
        <v>1096</v>
      </c>
      <c r="K1144" s="74"/>
      <c r="L1144" s="74"/>
      <c r="M1144" s="75"/>
      <c r="N1144" s="5">
        <v>6.0855343478922901E-2</v>
      </c>
    </row>
    <row r="1145" spans="2:14">
      <c r="B1145" s="102"/>
      <c r="I1145" s="71">
        <v>970</v>
      </c>
      <c r="J1145" s="73" t="s">
        <v>664</v>
      </c>
      <c r="K1145" s="74"/>
      <c r="L1145" s="74"/>
      <c r="M1145" s="75"/>
      <c r="N1145" s="5">
        <v>6.06810688968707E-2</v>
      </c>
    </row>
    <row r="1146" spans="2:14">
      <c r="B1146" s="102"/>
      <c r="I1146" s="71">
        <v>971</v>
      </c>
      <c r="J1146" s="73" t="s">
        <v>1843</v>
      </c>
      <c r="K1146" s="74"/>
      <c r="L1146" s="74"/>
      <c r="M1146" s="75"/>
      <c r="N1146" s="5">
        <v>6.06443627120061E-2</v>
      </c>
    </row>
    <row r="1147" spans="2:14">
      <c r="B1147" s="102"/>
      <c r="I1147" s="71">
        <v>972</v>
      </c>
      <c r="J1147" s="73" t="s">
        <v>1404</v>
      </c>
      <c r="K1147" s="74"/>
      <c r="L1147" s="74"/>
      <c r="M1147" s="75"/>
      <c r="N1147" s="5">
        <v>6.0541744986493701E-2</v>
      </c>
    </row>
    <row r="1148" spans="2:14">
      <c r="B1148" s="102"/>
      <c r="I1148" s="71">
        <v>973</v>
      </c>
      <c r="J1148" s="73" t="s">
        <v>1408</v>
      </c>
      <c r="K1148" s="74"/>
      <c r="L1148" s="74"/>
      <c r="M1148" s="75"/>
      <c r="N1148" s="5">
        <v>6.0541744986493701E-2</v>
      </c>
    </row>
    <row r="1149" spans="2:14">
      <c r="B1149" s="102"/>
      <c r="I1149" s="71">
        <v>974</v>
      </c>
      <c r="J1149" s="73" t="s">
        <v>1842</v>
      </c>
      <c r="K1149" s="74"/>
      <c r="L1149" s="74"/>
      <c r="M1149" s="75"/>
      <c r="N1149" s="5">
        <v>6.0518923315034501E-2</v>
      </c>
    </row>
    <row r="1150" spans="2:14">
      <c r="B1150" s="102"/>
      <c r="I1150" s="71">
        <v>975</v>
      </c>
      <c r="J1150" s="73" t="s">
        <v>407</v>
      </c>
      <c r="K1150" s="74"/>
      <c r="L1150" s="74"/>
      <c r="M1150" s="75"/>
      <c r="N1150" s="5">
        <v>6.0437850524116397E-2</v>
      </c>
    </row>
    <row r="1151" spans="2:14">
      <c r="B1151" s="102"/>
      <c r="I1151" s="71">
        <v>976</v>
      </c>
      <c r="J1151" s="73" t="s">
        <v>477</v>
      </c>
      <c r="K1151" s="74"/>
      <c r="L1151" s="74"/>
      <c r="M1151" s="75"/>
      <c r="N1151" s="5">
        <v>6.0437850524116397E-2</v>
      </c>
    </row>
    <row r="1152" spans="2:14">
      <c r="B1152" s="102"/>
      <c r="I1152" s="71">
        <v>977</v>
      </c>
      <c r="J1152" s="73" t="s">
        <v>1997</v>
      </c>
      <c r="K1152" s="74"/>
      <c r="L1152" s="74"/>
      <c r="M1152" s="75"/>
      <c r="N1152" s="5">
        <v>6.04231680501707E-2</v>
      </c>
    </row>
    <row r="1153" spans="2:14">
      <c r="B1153" s="102"/>
      <c r="I1153" s="71">
        <v>978</v>
      </c>
      <c r="J1153" s="73" t="s">
        <v>1802</v>
      </c>
      <c r="K1153" s="74"/>
      <c r="L1153" s="74"/>
      <c r="M1153" s="75"/>
      <c r="N1153" s="5">
        <v>6.0393005141738502E-2</v>
      </c>
    </row>
    <row r="1154" spans="2:14">
      <c r="B1154" s="102"/>
      <c r="I1154" s="71">
        <v>979</v>
      </c>
      <c r="J1154" s="73" t="s">
        <v>544</v>
      </c>
      <c r="K1154" s="74"/>
      <c r="L1154" s="74"/>
      <c r="M1154" s="75"/>
      <c r="N1154" s="5">
        <v>5.9991790581958998E-2</v>
      </c>
    </row>
    <row r="1155" spans="2:14">
      <c r="B1155" s="102"/>
      <c r="I1155" s="71">
        <v>980</v>
      </c>
      <c r="J1155" s="73" t="s">
        <v>1090</v>
      </c>
      <c r="K1155" s="74"/>
      <c r="L1155" s="74"/>
      <c r="M1155" s="75"/>
      <c r="N1155" s="5">
        <v>5.9734208919475201E-2</v>
      </c>
    </row>
    <row r="1156" spans="2:14">
      <c r="B1156" s="102"/>
      <c r="I1156" s="71">
        <v>981</v>
      </c>
      <c r="J1156" s="73" t="s">
        <v>2190</v>
      </c>
      <c r="K1156" s="74"/>
      <c r="L1156" s="74"/>
      <c r="M1156" s="75"/>
      <c r="N1156" s="5">
        <v>5.9574776403476901E-2</v>
      </c>
    </row>
    <row r="1157" spans="2:14">
      <c r="B1157" s="102"/>
      <c r="I1157" s="71">
        <v>982</v>
      </c>
      <c r="J1157" s="73" t="s">
        <v>1999</v>
      </c>
      <c r="K1157" s="74"/>
      <c r="L1157" s="74"/>
      <c r="M1157" s="75"/>
      <c r="N1157" s="5">
        <v>5.9437367598397399E-2</v>
      </c>
    </row>
    <row r="1158" spans="2:14">
      <c r="B1158" s="102"/>
      <c r="I1158" s="71">
        <v>983</v>
      </c>
      <c r="J1158" s="73" t="s">
        <v>1046</v>
      </c>
      <c r="K1158" s="74"/>
      <c r="L1158" s="74"/>
      <c r="M1158" s="75"/>
      <c r="N1158" s="5">
        <v>5.9054665723158199E-2</v>
      </c>
    </row>
    <row r="1159" spans="2:14">
      <c r="B1159" s="102"/>
      <c r="I1159" s="71">
        <v>984</v>
      </c>
      <c r="J1159" s="73" t="s">
        <v>1130</v>
      </c>
      <c r="K1159" s="74"/>
      <c r="L1159" s="74"/>
      <c r="M1159" s="75"/>
      <c r="N1159" s="5">
        <v>5.8986041116672397E-2</v>
      </c>
    </row>
    <row r="1160" spans="2:14">
      <c r="B1160" s="102"/>
      <c r="I1160" s="71">
        <v>985</v>
      </c>
      <c r="J1160" s="73" t="s">
        <v>1524</v>
      </c>
      <c r="K1160" s="74"/>
      <c r="L1160" s="74"/>
      <c r="M1160" s="75"/>
      <c r="N1160" s="5">
        <v>5.8562483661757897E-2</v>
      </c>
    </row>
    <row r="1161" spans="2:14">
      <c r="B1161" s="102"/>
      <c r="I1161" s="71">
        <v>986</v>
      </c>
      <c r="J1161" s="73" t="s">
        <v>2189</v>
      </c>
      <c r="K1161" s="74"/>
      <c r="L1161" s="74"/>
      <c r="M1161" s="75"/>
      <c r="N1161" s="5">
        <v>5.8123126588140901E-2</v>
      </c>
    </row>
    <row r="1162" spans="2:14">
      <c r="B1162" s="102"/>
      <c r="I1162" s="71">
        <v>987</v>
      </c>
      <c r="J1162" s="73" t="s">
        <v>2021</v>
      </c>
      <c r="K1162" s="74"/>
      <c r="L1162" s="74"/>
      <c r="M1162" s="75"/>
      <c r="N1162" s="5">
        <v>5.7831073030306303E-2</v>
      </c>
    </row>
    <row r="1163" spans="2:14">
      <c r="B1163" s="102"/>
      <c r="I1163" s="71">
        <v>988</v>
      </c>
      <c r="J1163" s="73" t="s">
        <v>679</v>
      </c>
      <c r="K1163" s="74"/>
      <c r="L1163" s="74"/>
      <c r="M1163" s="75"/>
      <c r="N1163" s="5">
        <v>5.7105407714746301E-2</v>
      </c>
    </row>
    <row r="1164" spans="2:14">
      <c r="B1164" s="102"/>
      <c r="I1164" s="71">
        <v>989</v>
      </c>
      <c r="J1164" s="73" t="s">
        <v>635</v>
      </c>
      <c r="K1164" s="74"/>
      <c r="L1164" s="74"/>
      <c r="M1164" s="75"/>
      <c r="N1164" s="5">
        <v>5.6386445267726903E-2</v>
      </c>
    </row>
    <row r="1165" spans="2:14">
      <c r="B1165" s="102"/>
      <c r="I1165" s="71">
        <v>990</v>
      </c>
      <c r="J1165" s="73" t="s">
        <v>1167</v>
      </c>
      <c r="K1165" s="74"/>
      <c r="L1165" s="74"/>
      <c r="M1165" s="75"/>
      <c r="N1165" s="5">
        <v>5.60353426298928E-2</v>
      </c>
    </row>
    <row r="1166" spans="2:14">
      <c r="B1166" s="102"/>
      <c r="I1166" s="71">
        <v>991</v>
      </c>
      <c r="J1166" s="73" t="s">
        <v>1907</v>
      </c>
      <c r="K1166" s="74"/>
      <c r="L1166" s="74"/>
      <c r="M1166" s="75"/>
      <c r="N1166" s="5">
        <v>5.5706742479301602E-2</v>
      </c>
    </row>
    <row r="1167" spans="2:14">
      <c r="B1167" s="102"/>
      <c r="I1167" s="71">
        <v>992</v>
      </c>
      <c r="J1167" s="73" t="s">
        <v>1908</v>
      </c>
      <c r="K1167" s="74"/>
      <c r="L1167" s="74"/>
      <c r="M1167" s="75"/>
      <c r="N1167" s="5">
        <v>5.5692219597464003E-2</v>
      </c>
    </row>
    <row r="1168" spans="2:14">
      <c r="B1168" s="102"/>
      <c r="I1168" s="71">
        <v>993</v>
      </c>
      <c r="J1168" s="73" t="s">
        <v>1368</v>
      </c>
      <c r="K1168" s="74"/>
      <c r="L1168" s="74"/>
      <c r="M1168" s="75"/>
      <c r="N1168" s="5">
        <v>5.5544437305357401E-2</v>
      </c>
    </row>
    <row r="1169" spans="2:14">
      <c r="B1169" s="102"/>
      <c r="I1169" s="71">
        <v>994</v>
      </c>
      <c r="J1169" s="73" t="s">
        <v>1534</v>
      </c>
      <c r="K1169" s="74"/>
      <c r="L1169" s="74"/>
      <c r="M1169" s="75"/>
      <c r="N1169" s="5">
        <v>5.5351011670332503E-2</v>
      </c>
    </row>
    <row r="1170" spans="2:14">
      <c r="B1170" s="102"/>
      <c r="I1170" s="71">
        <v>995</v>
      </c>
      <c r="J1170" s="73" t="s">
        <v>1873</v>
      </c>
      <c r="K1170" s="74"/>
      <c r="L1170" s="74"/>
      <c r="M1170" s="75"/>
      <c r="N1170" s="5">
        <v>5.4813824634446402E-2</v>
      </c>
    </row>
    <row r="1171" spans="2:14">
      <c r="B1171" s="102"/>
      <c r="I1171" s="71">
        <v>996</v>
      </c>
      <c r="J1171" s="73" t="s">
        <v>2099</v>
      </c>
      <c r="K1171" s="74"/>
      <c r="L1171" s="74"/>
      <c r="M1171" s="75"/>
      <c r="N1171" s="5">
        <v>5.4699875869258299E-2</v>
      </c>
    </row>
    <row r="1172" spans="2:14">
      <c r="B1172" s="102"/>
      <c r="I1172" s="71">
        <v>997</v>
      </c>
      <c r="J1172" s="73" t="s">
        <v>2023</v>
      </c>
      <c r="K1172" s="74"/>
      <c r="L1172" s="74"/>
      <c r="M1172" s="75"/>
      <c r="N1172" s="5">
        <v>5.4520015563422397E-2</v>
      </c>
    </row>
    <row r="1173" spans="2:14">
      <c r="B1173" s="102"/>
      <c r="I1173" s="71">
        <v>998</v>
      </c>
      <c r="J1173" s="73" t="s">
        <v>702</v>
      </c>
      <c r="K1173" s="74"/>
      <c r="L1173" s="74"/>
      <c r="M1173" s="75"/>
      <c r="N1173" s="5">
        <v>5.4220620768614697E-2</v>
      </c>
    </row>
    <row r="1174" spans="2:14">
      <c r="B1174" s="102"/>
      <c r="I1174" s="71">
        <v>999</v>
      </c>
      <c r="J1174" s="73" t="s">
        <v>1530</v>
      </c>
      <c r="K1174" s="74"/>
      <c r="L1174" s="74"/>
      <c r="M1174" s="75"/>
      <c r="N1174" s="5">
        <v>5.4109863845588801E-2</v>
      </c>
    </row>
    <row r="1175" spans="2:14">
      <c r="B1175" s="102"/>
      <c r="I1175" s="71">
        <v>1000</v>
      </c>
      <c r="J1175" s="73" t="s">
        <v>563</v>
      </c>
      <c r="K1175" s="74"/>
      <c r="L1175" s="74"/>
      <c r="M1175" s="75"/>
      <c r="N1175" s="5">
        <v>5.4069965818562202E-2</v>
      </c>
    </row>
    <row r="1176" spans="2:14">
      <c r="B1176" s="102"/>
      <c r="I1176" s="71">
        <v>1001</v>
      </c>
      <c r="J1176" s="73" t="s">
        <v>529</v>
      </c>
      <c r="K1176" s="74"/>
      <c r="L1176" s="74"/>
      <c r="M1176" s="75"/>
      <c r="N1176" s="5">
        <v>5.37202995097011E-2</v>
      </c>
    </row>
    <row r="1177" spans="2:14">
      <c r="B1177" s="102"/>
      <c r="I1177" s="71">
        <v>1002</v>
      </c>
      <c r="J1177" s="73" t="s">
        <v>1754</v>
      </c>
      <c r="K1177" s="74"/>
      <c r="L1177" s="74"/>
      <c r="M1177" s="75"/>
      <c r="N1177" s="5">
        <v>5.3635715692404697E-2</v>
      </c>
    </row>
    <row r="1178" spans="2:14">
      <c r="B1178" s="102"/>
      <c r="I1178" s="71">
        <v>1003</v>
      </c>
      <c r="J1178" s="73" t="s">
        <v>327</v>
      </c>
      <c r="K1178" s="74"/>
      <c r="L1178" s="74"/>
      <c r="M1178" s="75"/>
      <c r="N1178" s="5">
        <v>5.3438140662568898E-2</v>
      </c>
    </row>
    <row r="1179" spans="2:14">
      <c r="B1179" s="102"/>
      <c r="I1179" s="71">
        <v>1004</v>
      </c>
      <c r="J1179" s="73" t="s">
        <v>1415</v>
      </c>
      <c r="K1179" s="74"/>
      <c r="L1179" s="74"/>
      <c r="M1179" s="75"/>
      <c r="N1179" s="5">
        <v>5.3362174819110403E-2</v>
      </c>
    </row>
    <row r="1180" spans="2:14">
      <c r="B1180" s="102"/>
      <c r="I1180" s="71">
        <v>1005</v>
      </c>
      <c r="J1180" s="73" t="s">
        <v>1419</v>
      </c>
      <c r="K1180" s="74"/>
      <c r="L1180" s="74"/>
      <c r="M1180" s="75"/>
      <c r="N1180" s="5">
        <v>5.3362174819110403E-2</v>
      </c>
    </row>
    <row r="1181" spans="2:14">
      <c r="B1181" s="102"/>
      <c r="I1181" s="71">
        <v>1006</v>
      </c>
      <c r="J1181" s="73" t="s">
        <v>1750</v>
      </c>
      <c r="K1181" s="74"/>
      <c r="L1181" s="74"/>
      <c r="M1181" s="75"/>
      <c r="N1181" s="5">
        <v>5.3343821726678002E-2</v>
      </c>
    </row>
    <row r="1182" spans="2:14">
      <c r="B1182" s="102"/>
      <c r="I1182" s="71">
        <v>1007</v>
      </c>
      <c r="J1182" s="73" t="s">
        <v>652</v>
      </c>
      <c r="K1182" s="74"/>
      <c r="L1182" s="74"/>
      <c r="M1182" s="75"/>
      <c r="N1182" s="5">
        <v>5.3170185513058299E-2</v>
      </c>
    </row>
    <row r="1183" spans="2:14">
      <c r="B1183" s="102"/>
      <c r="I1183" s="71">
        <v>1008</v>
      </c>
      <c r="J1183" s="73" t="s">
        <v>1129</v>
      </c>
      <c r="K1183" s="74"/>
      <c r="L1183" s="74"/>
      <c r="M1183" s="75"/>
      <c r="N1183" s="5">
        <v>5.2751735005603297E-2</v>
      </c>
    </row>
    <row r="1184" spans="2:14">
      <c r="B1184" s="102"/>
      <c r="I1184" s="71">
        <v>1009</v>
      </c>
      <c r="J1184" s="73" t="s">
        <v>1526</v>
      </c>
      <c r="K1184" s="74"/>
      <c r="L1184" s="74"/>
      <c r="M1184" s="75"/>
      <c r="N1184" s="5">
        <v>5.2698271649387597E-2</v>
      </c>
    </row>
    <row r="1185" spans="2:14">
      <c r="B1185" s="102"/>
      <c r="I1185" s="71">
        <v>1010</v>
      </c>
      <c r="J1185" s="73" t="s">
        <v>690</v>
      </c>
      <c r="K1185" s="74"/>
      <c r="L1185" s="74"/>
      <c r="M1185" s="75"/>
      <c r="N1185" s="5">
        <v>5.2534370554362303E-2</v>
      </c>
    </row>
    <row r="1186" spans="2:14">
      <c r="B1186" s="102"/>
      <c r="I1186" s="71">
        <v>1011</v>
      </c>
      <c r="J1186" s="73" t="s">
        <v>953</v>
      </c>
      <c r="K1186" s="74"/>
      <c r="L1186" s="74"/>
      <c r="M1186" s="75"/>
      <c r="N1186" s="5">
        <v>5.2497823961605898E-2</v>
      </c>
    </row>
    <row r="1187" spans="2:14">
      <c r="B1187" s="102"/>
      <c r="I1187" s="71">
        <v>1012</v>
      </c>
      <c r="J1187" s="73" t="s">
        <v>1795</v>
      </c>
      <c r="K1187" s="74"/>
      <c r="L1187" s="74"/>
      <c r="M1187" s="75"/>
      <c r="N1187" s="5">
        <v>5.2497823961605898E-2</v>
      </c>
    </row>
    <row r="1188" spans="2:14">
      <c r="B1188" s="102"/>
      <c r="I1188" s="71">
        <v>1013</v>
      </c>
      <c r="J1188" s="73" t="s">
        <v>1045</v>
      </c>
      <c r="K1188" s="74"/>
      <c r="L1188" s="74"/>
      <c r="M1188" s="75"/>
      <c r="N1188" s="5">
        <v>5.2437657736849899E-2</v>
      </c>
    </row>
    <row r="1189" spans="2:14">
      <c r="B1189" s="102"/>
      <c r="I1189" s="71">
        <v>1014</v>
      </c>
      <c r="J1189" s="73" t="s">
        <v>2019</v>
      </c>
      <c r="K1189" s="74"/>
      <c r="L1189" s="74"/>
      <c r="M1189" s="75"/>
      <c r="N1189" s="5">
        <v>5.2398078894039503E-2</v>
      </c>
    </row>
    <row r="1190" spans="2:14">
      <c r="B1190" s="102"/>
      <c r="I1190" s="71">
        <v>1015</v>
      </c>
      <c r="J1190" s="73" t="s">
        <v>2020</v>
      </c>
      <c r="K1190" s="74"/>
      <c r="L1190" s="74"/>
      <c r="M1190" s="75"/>
      <c r="N1190" s="5">
        <v>5.2398078894039503E-2</v>
      </c>
    </row>
    <row r="1191" spans="2:14">
      <c r="B1191" s="102"/>
      <c r="I1191" s="71">
        <v>1016</v>
      </c>
      <c r="J1191" s="73" t="s">
        <v>1825</v>
      </c>
      <c r="K1191" s="74"/>
      <c r="L1191" s="74"/>
      <c r="M1191" s="75"/>
      <c r="N1191" s="5">
        <v>5.2270883983878601E-2</v>
      </c>
    </row>
    <row r="1192" spans="2:14">
      <c r="B1192" s="102"/>
      <c r="I1192" s="71">
        <v>1017</v>
      </c>
      <c r="J1192" s="73" t="s">
        <v>836</v>
      </c>
      <c r="K1192" s="74"/>
      <c r="L1192" s="74"/>
      <c r="M1192" s="75"/>
      <c r="N1192" s="5">
        <v>5.2218856956635903E-2</v>
      </c>
    </row>
    <row r="1193" spans="2:14">
      <c r="B1193" s="102"/>
      <c r="I1193" s="71">
        <v>1018</v>
      </c>
      <c r="J1193" s="73" t="s">
        <v>422</v>
      </c>
      <c r="K1193" s="74"/>
      <c r="L1193" s="74"/>
      <c r="M1193" s="75"/>
      <c r="N1193" s="5">
        <v>5.1111447318485499E-2</v>
      </c>
    </row>
    <row r="1194" spans="2:14">
      <c r="B1194" s="102"/>
      <c r="I1194" s="71">
        <v>1019</v>
      </c>
      <c r="J1194" s="73" t="s">
        <v>525</v>
      </c>
      <c r="K1194" s="74"/>
      <c r="L1194" s="74"/>
      <c r="M1194" s="75"/>
      <c r="N1194" s="5">
        <v>5.0869984458920499E-2</v>
      </c>
    </row>
    <row r="1195" spans="2:14">
      <c r="B1195" s="102"/>
      <c r="I1195" s="71">
        <v>1020</v>
      </c>
      <c r="J1195" s="73" t="s">
        <v>703</v>
      </c>
      <c r="K1195" s="74"/>
      <c r="L1195" s="74"/>
      <c r="M1195" s="75"/>
      <c r="N1195" s="5">
        <v>5.0547927584761697E-2</v>
      </c>
    </row>
    <row r="1196" spans="2:14">
      <c r="B1196" s="102"/>
      <c r="I1196" s="71">
        <v>1021</v>
      </c>
      <c r="J1196" s="73" t="s">
        <v>1782</v>
      </c>
      <c r="K1196" s="74"/>
      <c r="L1196" s="74"/>
      <c r="M1196" s="75"/>
      <c r="N1196" s="5">
        <v>5.0534521847680799E-2</v>
      </c>
    </row>
    <row r="1197" spans="2:14">
      <c r="B1197" s="102"/>
      <c r="I1197" s="71">
        <v>1022</v>
      </c>
      <c r="J1197" s="73" t="s">
        <v>2194</v>
      </c>
      <c r="K1197" s="74"/>
      <c r="L1197" s="74"/>
      <c r="M1197" s="75"/>
      <c r="N1197" s="5">
        <v>5.0151341196117402E-2</v>
      </c>
    </row>
    <row r="1198" spans="2:14">
      <c r="B1198" s="102"/>
      <c r="I1198" s="71">
        <v>1023</v>
      </c>
      <c r="J1198" s="73" t="s">
        <v>686</v>
      </c>
      <c r="K1198" s="74"/>
      <c r="L1198" s="74"/>
      <c r="M1198" s="75"/>
      <c r="N1198" s="5">
        <v>5.0024305878064501E-2</v>
      </c>
    </row>
    <row r="1199" spans="2:14">
      <c r="B1199" s="102"/>
      <c r="I1199" s="71">
        <v>1024</v>
      </c>
      <c r="J1199" s="73" t="s">
        <v>2195</v>
      </c>
      <c r="K1199" s="74"/>
      <c r="L1199" s="74"/>
      <c r="M1199" s="75"/>
      <c r="N1199" s="5">
        <v>4.9959990258497802E-2</v>
      </c>
    </row>
    <row r="1200" spans="2:14">
      <c r="B1200" s="102"/>
      <c r="I1200" s="71">
        <v>1025</v>
      </c>
      <c r="J1200" s="73" t="s">
        <v>636</v>
      </c>
      <c r="K1200" s="74"/>
      <c r="L1200" s="74"/>
      <c r="M1200" s="75"/>
      <c r="N1200" s="5">
        <v>4.9681182845635802E-2</v>
      </c>
    </row>
    <row r="1201" spans="2:14">
      <c r="B1201" s="102"/>
      <c r="I1201" s="71">
        <v>1026</v>
      </c>
      <c r="J1201" s="73" t="s">
        <v>837</v>
      </c>
      <c r="K1201" s="74"/>
      <c r="L1201" s="74"/>
      <c r="M1201" s="75"/>
      <c r="N1201" s="5">
        <v>4.9546487106393901E-2</v>
      </c>
    </row>
    <row r="1202" spans="2:14">
      <c r="B1202" s="102"/>
      <c r="I1202" s="71">
        <v>1027</v>
      </c>
      <c r="J1202" s="73" t="s">
        <v>1238</v>
      </c>
      <c r="K1202" s="74"/>
      <c r="L1202" s="74"/>
      <c r="M1202" s="75"/>
      <c r="N1202" s="5">
        <v>4.8943548121968002E-2</v>
      </c>
    </row>
    <row r="1203" spans="2:14">
      <c r="B1203" s="102"/>
      <c r="I1203" s="71">
        <v>1028</v>
      </c>
      <c r="J1203" s="73" t="s">
        <v>1862</v>
      </c>
      <c r="K1203" s="74"/>
      <c r="L1203" s="74"/>
      <c r="M1203" s="75"/>
      <c r="N1203" s="5">
        <v>4.8943548121968002E-2</v>
      </c>
    </row>
    <row r="1204" spans="2:14">
      <c r="B1204" s="102"/>
      <c r="I1204" s="71">
        <v>1029</v>
      </c>
      <c r="J1204" s="73" t="s">
        <v>870</v>
      </c>
      <c r="K1204" s="74"/>
      <c r="L1204" s="74"/>
      <c r="M1204" s="75"/>
      <c r="N1204" s="5">
        <v>4.8862475331049801E-2</v>
      </c>
    </row>
    <row r="1205" spans="2:14">
      <c r="B1205" s="102"/>
      <c r="I1205" s="71">
        <v>1030</v>
      </c>
      <c r="J1205" s="73" t="s">
        <v>519</v>
      </c>
      <c r="K1205" s="74"/>
      <c r="L1205" s="74"/>
      <c r="M1205" s="75"/>
      <c r="N1205" s="5">
        <v>4.88265671067259E-2</v>
      </c>
    </row>
    <row r="1206" spans="2:14">
      <c r="B1206" s="102"/>
      <c r="I1206" s="71">
        <v>1031</v>
      </c>
      <c r="J1206" s="73" t="s">
        <v>523</v>
      </c>
      <c r="K1206" s="74"/>
      <c r="L1206" s="74"/>
      <c r="M1206" s="75"/>
      <c r="N1206" s="5">
        <v>4.8699053012348899E-2</v>
      </c>
    </row>
    <row r="1207" spans="2:14">
      <c r="B1207" s="102"/>
      <c r="I1207" s="71">
        <v>1032</v>
      </c>
      <c r="J1207" s="73" t="s">
        <v>862</v>
      </c>
      <c r="K1207" s="74"/>
      <c r="L1207" s="74"/>
      <c r="M1207" s="75"/>
      <c r="N1207" s="5">
        <v>4.8670326432889703E-2</v>
      </c>
    </row>
    <row r="1208" spans="2:14">
      <c r="B1208" s="102"/>
      <c r="I1208" s="71">
        <v>1033</v>
      </c>
      <c r="J1208" s="73" t="s">
        <v>1536</v>
      </c>
      <c r="K1208" s="74"/>
      <c r="L1208" s="74"/>
      <c r="M1208" s="75"/>
      <c r="N1208" s="5">
        <v>4.8581752812890601E-2</v>
      </c>
    </row>
    <row r="1209" spans="2:14">
      <c r="B1209" s="102"/>
      <c r="I1209" s="71">
        <v>1034</v>
      </c>
      <c r="J1209" s="73" t="s">
        <v>1540</v>
      </c>
      <c r="K1209" s="74"/>
      <c r="L1209" s="74"/>
      <c r="M1209" s="75"/>
      <c r="N1209" s="5">
        <v>4.8448972178946101E-2</v>
      </c>
    </row>
    <row r="1210" spans="2:14">
      <c r="B1210" s="102"/>
      <c r="I1210" s="71">
        <v>1035</v>
      </c>
      <c r="J1210" s="73" t="s">
        <v>863</v>
      </c>
      <c r="K1210" s="74"/>
      <c r="L1210" s="74"/>
      <c r="M1210" s="75"/>
      <c r="N1210" s="5">
        <v>4.8410350888784301E-2</v>
      </c>
    </row>
    <row r="1211" spans="2:14">
      <c r="B1211" s="102"/>
      <c r="I1211" s="71">
        <v>1036</v>
      </c>
      <c r="J1211" s="73" t="s">
        <v>1803</v>
      </c>
      <c r="K1211" s="74"/>
      <c r="L1211" s="74"/>
      <c r="M1211" s="75"/>
      <c r="N1211" s="5">
        <v>4.8229373438191697E-2</v>
      </c>
    </row>
    <row r="1212" spans="2:14">
      <c r="B1212" s="102"/>
      <c r="I1212" s="71">
        <v>1037</v>
      </c>
      <c r="J1212" s="73" t="s">
        <v>2063</v>
      </c>
      <c r="K1212" s="74"/>
      <c r="L1212" s="74"/>
      <c r="M1212" s="75"/>
      <c r="N1212" s="5">
        <v>4.7801028220034202E-2</v>
      </c>
    </row>
    <row r="1213" spans="2:14">
      <c r="B1213" s="102"/>
      <c r="I1213" s="71">
        <v>1038</v>
      </c>
      <c r="J1213" s="73" t="s">
        <v>2064</v>
      </c>
      <c r="K1213" s="74"/>
      <c r="L1213" s="74"/>
      <c r="M1213" s="75"/>
      <c r="N1213" s="5">
        <v>4.7801028220034202E-2</v>
      </c>
    </row>
    <row r="1214" spans="2:14">
      <c r="B1214" s="102"/>
      <c r="I1214" s="71">
        <v>1039</v>
      </c>
      <c r="J1214" s="73" t="s">
        <v>2065</v>
      </c>
      <c r="K1214" s="74"/>
      <c r="L1214" s="74"/>
      <c r="M1214" s="75"/>
      <c r="N1214" s="5">
        <v>4.7609677282414602E-2</v>
      </c>
    </row>
    <row r="1215" spans="2:14">
      <c r="B1215" s="102"/>
      <c r="I1215" s="71">
        <v>1040</v>
      </c>
      <c r="J1215" s="73" t="s">
        <v>2043</v>
      </c>
      <c r="K1215" s="74"/>
      <c r="L1215" s="74"/>
      <c r="M1215" s="75"/>
      <c r="N1215" s="5">
        <v>4.7609677282414602E-2</v>
      </c>
    </row>
    <row r="1216" spans="2:14">
      <c r="B1216" s="102"/>
      <c r="I1216" s="71">
        <v>1041</v>
      </c>
      <c r="J1216" s="73" t="s">
        <v>1781</v>
      </c>
      <c r="K1216" s="74"/>
      <c r="L1216" s="74"/>
      <c r="M1216" s="75"/>
      <c r="N1216" s="5">
        <v>4.7317144948255403E-2</v>
      </c>
    </row>
    <row r="1217" spans="2:14">
      <c r="B1217" s="102"/>
      <c r="I1217" s="71">
        <v>1042</v>
      </c>
      <c r="J1217" s="73" t="s">
        <v>2012</v>
      </c>
      <c r="K1217" s="74"/>
      <c r="L1217" s="74"/>
      <c r="M1217" s="75"/>
      <c r="N1217" s="5">
        <v>4.7276448960688298E-2</v>
      </c>
    </row>
    <row r="1218" spans="2:14">
      <c r="B1218" s="102"/>
      <c r="I1218" s="71">
        <v>1043</v>
      </c>
      <c r="J1218" s="73" t="s">
        <v>560</v>
      </c>
      <c r="K1218" s="74"/>
      <c r="L1218" s="74"/>
      <c r="M1218" s="75"/>
      <c r="N1218" s="5">
        <v>4.7085417207284902E-2</v>
      </c>
    </row>
    <row r="1219" spans="2:14">
      <c r="B1219" s="102"/>
      <c r="I1219" s="71">
        <v>1044</v>
      </c>
      <c r="J1219" s="73" t="s">
        <v>663</v>
      </c>
      <c r="K1219" s="74"/>
      <c r="L1219" s="74"/>
      <c r="M1219" s="75"/>
      <c r="N1219" s="5">
        <v>4.7042486930204401E-2</v>
      </c>
    </row>
    <row r="1220" spans="2:14">
      <c r="B1220" s="102"/>
      <c r="I1220" s="71">
        <v>1045</v>
      </c>
      <c r="J1220" s="73" t="s">
        <v>1902</v>
      </c>
      <c r="K1220" s="74"/>
      <c r="L1220" s="74"/>
      <c r="M1220" s="75"/>
      <c r="N1220" s="5">
        <v>4.6913376914746202E-2</v>
      </c>
    </row>
    <row r="1221" spans="2:14">
      <c r="B1221" s="102"/>
      <c r="I1221" s="71">
        <v>1046</v>
      </c>
      <c r="J1221" s="73" t="s">
        <v>1903</v>
      </c>
      <c r="K1221" s="74"/>
      <c r="L1221" s="74"/>
      <c r="M1221" s="75"/>
      <c r="N1221" s="5">
        <v>4.6913376914746202E-2</v>
      </c>
    </row>
    <row r="1222" spans="2:14">
      <c r="B1222" s="102"/>
      <c r="I1222" s="71">
        <v>1047</v>
      </c>
      <c r="J1222" s="73" t="s">
        <v>861</v>
      </c>
      <c r="K1222" s="74"/>
      <c r="L1222" s="74"/>
      <c r="M1222" s="75"/>
      <c r="N1222" s="5">
        <v>4.6717238213883398E-2</v>
      </c>
    </row>
    <row r="1223" spans="2:14">
      <c r="B1223" s="102"/>
      <c r="I1223" s="71">
        <v>1048</v>
      </c>
      <c r="J1223" s="73" t="s">
        <v>562</v>
      </c>
      <c r="K1223" s="74"/>
      <c r="L1223" s="74"/>
      <c r="M1223" s="75"/>
      <c r="N1223" s="5">
        <v>4.6511364394426102E-2</v>
      </c>
    </row>
    <row r="1224" spans="2:14">
      <c r="B1224" s="102"/>
      <c r="I1224" s="71">
        <v>1049</v>
      </c>
      <c r="J1224" s="73" t="s">
        <v>1812</v>
      </c>
      <c r="K1224" s="74"/>
      <c r="L1224" s="74"/>
      <c r="M1224" s="75"/>
      <c r="N1224" s="5">
        <v>4.6184360164916102E-2</v>
      </c>
    </row>
    <row r="1225" spans="2:14">
      <c r="B1225" s="102"/>
      <c r="I1225" s="71">
        <v>1050</v>
      </c>
      <c r="J1225" s="73" t="s">
        <v>561</v>
      </c>
      <c r="K1225" s="74"/>
      <c r="L1225" s="74"/>
      <c r="M1225" s="75"/>
      <c r="N1225" s="5">
        <v>4.58686869750815E-2</v>
      </c>
    </row>
    <row r="1226" spans="2:14">
      <c r="B1226" s="102"/>
      <c r="I1226" s="71">
        <v>1051</v>
      </c>
      <c r="J1226" s="73" t="s">
        <v>545</v>
      </c>
      <c r="K1226" s="74"/>
      <c r="L1226" s="74"/>
      <c r="M1226" s="75"/>
      <c r="N1226" s="5">
        <v>4.58201709742172E-2</v>
      </c>
    </row>
    <row r="1227" spans="2:14">
      <c r="B1227" s="102"/>
      <c r="I1227" s="71">
        <v>1052</v>
      </c>
      <c r="J1227" s="73" t="s">
        <v>546</v>
      </c>
      <c r="K1227" s="74"/>
      <c r="L1227" s="74"/>
      <c r="M1227" s="75"/>
      <c r="N1227" s="5">
        <v>4.58201709742172E-2</v>
      </c>
    </row>
    <row r="1228" spans="2:14">
      <c r="B1228" s="102"/>
      <c r="I1228" s="71">
        <v>1053</v>
      </c>
      <c r="J1228" s="73" t="s">
        <v>687</v>
      </c>
      <c r="K1228" s="74"/>
      <c r="L1228" s="74"/>
      <c r="M1228" s="75"/>
      <c r="N1228" s="5">
        <v>4.5640310668381298E-2</v>
      </c>
    </row>
    <row r="1229" spans="2:14">
      <c r="B1229" s="102"/>
      <c r="I1229" s="71">
        <v>1054</v>
      </c>
      <c r="J1229" s="73" t="s">
        <v>450</v>
      </c>
      <c r="K1229" s="74"/>
      <c r="L1229" s="74"/>
      <c r="M1229" s="75"/>
      <c r="N1229" s="5">
        <v>4.5576952601463099E-2</v>
      </c>
    </row>
    <row r="1230" spans="2:14">
      <c r="B1230" s="102"/>
      <c r="I1230" s="71">
        <v>1055</v>
      </c>
      <c r="J1230" s="73" t="s">
        <v>444</v>
      </c>
      <c r="K1230" s="74"/>
      <c r="L1230" s="74"/>
      <c r="M1230" s="75"/>
      <c r="N1230" s="5">
        <v>4.5496358586869401E-2</v>
      </c>
    </row>
    <row r="1231" spans="2:14">
      <c r="B1231" s="102"/>
      <c r="I1231" s="71">
        <v>1056</v>
      </c>
      <c r="J1231" s="73" t="s">
        <v>1609</v>
      </c>
      <c r="K1231" s="74"/>
      <c r="L1231" s="74"/>
      <c r="M1231" s="75"/>
      <c r="N1231" s="5">
        <v>4.5157704133467501E-2</v>
      </c>
    </row>
    <row r="1232" spans="2:14">
      <c r="B1232" s="102"/>
      <c r="I1232" s="71">
        <v>1057</v>
      </c>
      <c r="J1232" s="73" t="s">
        <v>559</v>
      </c>
      <c r="K1232" s="74"/>
      <c r="L1232" s="74"/>
      <c r="M1232" s="75"/>
      <c r="N1232" s="5">
        <v>4.5103283224603198E-2</v>
      </c>
    </row>
    <row r="1233" spans="2:14">
      <c r="B1233" s="102"/>
      <c r="I1233" s="71">
        <v>1058</v>
      </c>
      <c r="J1233" s="73" t="s">
        <v>2038</v>
      </c>
      <c r="K1233" s="74"/>
      <c r="L1233" s="74"/>
      <c r="M1233" s="75"/>
      <c r="N1233" s="5">
        <v>4.5068013368711801E-2</v>
      </c>
    </row>
    <row r="1234" spans="2:14">
      <c r="B1234" s="102"/>
      <c r="I1234" s="71">
        <v>1059</v>
      </c>
      <c r="J1234" s="73" t="s">
        <v>2039</v>
      </c>
      <c r="K1234" s="74"/>
      <c r="L1234" s="74"/>
      <c r="M1234" s="75"/>
      <c r="N1234" s="5">
        <v>4.5068013368711801E-2</v>
      </c>
    </row>
    <row r="1235" spans="2:14">
      <c r="B1235" s="102"/>
      <c r="I1235" s="71">
        <v>1060</v>
      </c>
      <c r="J1235" s="73" t="s">
        <v>838</v>
      </c>
      <c r="K1235" s="74"/>
      <c r="L1235" s="74"/>
      <c r="M1235" s="75"/>
      <c r="N1235" s="5">
        <v>4.4852404430659902E-2</v>
      </c>
    </row>
    <row r="1236" spans="2:14">
      <c r="B1236" s="102"/>
      <c r="I1236" s="71">
        <v>1061</v>
      </c>
      <c r="J1236" s="73" t="s">
        <v>376</v>
      </c>
      <c r="K1236" s="74"/>
      <c r="L1236" s="74"/>
      <c r="M1236" s="75"/>
      <c r="N1236" s="5">
        <v>4.4830221127633102E-2</v>
      </c>
    </row>
    <row r="1237" spans="2:14">
      <c r="B1237" s="102"/>
      <c r="I1237" s="71">
        <v>1062</v>
      </c>
      <c r="J1237" s="73" t="s">
        <v>865</v>
      </c>
      <c r="K1237" s="74"/>
      <c r="L1237" s="74"/>
      <c r="M1237" s="75"/>
      <c r="N1237" s="5">
        <v>4.48287847986601E-2</v>
      </c>
    </row>
    <row r="1238" spans="2:14">
      <c r="B1238" s="102"/>
      <c r="I1238" s="71">
        <v>1063</v>
      </c>
      <c r="J1238" s="73" t="s">
        <v>688</v>
      </c>
      <c r="K1238" s="74"/>
      <c r="L1238" s="74"/>
      <c r="M1238" s="75"/>
      <c r="N1238" s="5">
        <v>4.47587238632014E-2</v>
      </c>
    </row>
    <row r="1239" spans="2:14">
      <c r="B1239" s="102"/>
      <c r="I1239" s="71">
        <v>1064</v>
      </c>
      <c r="J1239" s="73" t="s">
        <v>1126</v>
      </c>
      <c r="K1239" s="74"/>
      <c r="L1239" s="74"/>
      <c r="M1239" s="75"/>
      <c r="N1239" s="5">
        <v>4.4491885858447502E-2</v>
      </c>
    </row>
    <row r="1240" spans="2:14">
      <c r="B1240" s="102"/>
      <c r="I1240" s="71">
        <v>1065</v>
      </c>
      <c r="J1240" s="73" t="s">
        <v>718</v>
      </c>
      <c r="K1240" s="74"/>
      <c r="L1240" s="74"/>
      <c r="M1240" s="75"/>
      <c r="N1240" s="5">
        <v>4.4487417279420599E-2</v>
      </c>
    </row>
    <row r="1241" spans="2:14">
      <c r="B1241" s="102"/>
      <c r="I1241" s="71">
        <v>1066</v>
      </c>
      <c r="J1241" s="73" t="s">
        <v>1325</v>
      </c>
      <c r="K1241" s="74"/>
      <c r="L1241" s="74"/>
      <c r="M1241" s="75"/>
      <c r="N1241" s="5">
        <v>4.44754478713126E-2</v>
      </c>
    </row>
    <row r="1242" spans="2:14">
      <c r="B1242" s="102"/>
      <c r="I1242" s="71">
        <v>1067</v>
      </c>
      <c r="J1242" s="73" t="s">
        <v>1444</v>
      </c>
      <c r="K1242" s="74"/>
      <c r="L1242" s="74"/>
      <c r="M1242" s="75"/>
      <c r="N1242" s="5">
        <v>4.44754478713126E-2</v>
      </c>
    </row>
    <row r="1243" spans="2:14">
      <c r="B1243" s="102"/>
      <c r="I1243" s="71">
        <v>1068</v>
      </c>
      <c r="J1243" s="73" t="s">
        <v>797</v>
      </c>
      <c r="K1243" s="74"/>
      <c r="L1243" s="74"/>
      <c r="M1243" s="75"/>
      <c r="N1243" s="5">
        <v>4.4468585410663897E-2</v>
      </c>
    </row>
    <row r="1244" spans="2:14">
      <c r="B1244" s="102"/>
      <c r="I1244" s="71">
        <v>1069</v>
      </c>
      <c r="J1244" s="73" t="s">
        <v>880</v>
      </c>
      <c r="K1244" s="74"/>
      <c r="L1244" s="74"/>
      <c r="M1244" s="75"/>
      <c r="N1244" s="5">
        <v>4.4468585410663897E-2</v>
      </c>
    </row>
    <row r="1245" spans="2:14">
      <c r="B1245" s="102"/>
      <c r="I1245" s="71">
        <v>1070</v>
      </c>
      <c r="J1245" s="73" t="s">
        <v>333</v>
      </c>
      <c r="K1245" s="74"/>
      <c r="L1245" s="74"/>
      <c r="M1245" s="75"/>
      <c r="N1245" s="5">
        <v>4.4256168314774302E-2</v>
      </c>
    </row>
    <row r="1246" spans="2:14">
      <c r="B1246" s="102"/>
      <c r="I1246" s="71">
        <v>1071</v>
      </c>
      <c r="J1246" s="73" t="s">
        <v>689</v>
      </c>
      <c r="K1246" s="74"/>
      <c r="L1246" s="74"/>
      <c r="M1246" s="75"/>
      <c r="N1246" s="5">
        <v>4.4158497944613198E-2</v>
      </c>
    </row>
    <row r="1247" spans="2:14">
      <c r="B1247" s="102"/>
      <c r="I1247" s="71">
        <v>1072</v>
      </c>
      <c r="J1247" s="73" t="s">
        <v>386</v>
      </c>
      <c r="K1247" s="74"/>
      <c r="L1247" s="74"/>
      <c r="M1247" s="75"/>
      <c r="N1247" s="5">
        <v>4.4033696916073999E-2</v>
      </c>
    </row>
    <row r="1248" spans="2:14">
      <c r="B1248" s="102"/>
      <c r="I1248" s="71">
        <v>1073</v>
      </c>
      <c r="J1248" s="73" t="s">
        <v>1930</v>
      </c>
      <c r="K1248" s="74"/>
      <c r="L1248" s="74"/>
      <c r="M1248" s="75"/>
      <c r="N1248" s="5">
        <v>4.3913683650778003E-2</v>
      </c>
    </row>
    <row r="1249" spans="2:14">
      <c r="B1249" s="102"/>
      <c r="I1249" s="71">
        <v>1074</v>
      </c>
      <c r="J1249" s="73" t="s">
        <v>1125</v>
      </c>
      <c r="K1249" s="74"/>
      <c r="L1249" s="74"/>
      <c r="M1249" s="75"/>
      <c r="N1249" s="5">
        <v>4.3514065012079502E-2</v>
      </c>
    </row>
    <row r="1250" spans="2:14">
      <c r="B1250" s="102"/>
      <c r="I1250" s="71">
        <v>1075</v>
      </c>
      <c r="J1250" s="73" t="s">
        <v>864</v>
      </c>
      <c r="K1250" s="74"/>
      <c r="L1250" s="74"/>
      <c r="M1250" s="75"/>
      <c r="N1250" s="5">
        <v>4.3243875573055299E-2</v>
      </c>
    </row>
    <row r="1251" spans="2:14">
      <c r="B1251" s="102"/>
      <c r="I1251" s="71">
        <v>1076</v>
      </c>
      <c r="J1251" s="73" t="s">
        <v>1970</v>
      </c>
      <c r="K1251" s="74"/>
      <c r="L1251" s="74"/>
      <c r="M1251" s="75"/>
      <c r="N1251" s="5">
        <v>4.3158174611002201E-2</v>
      </c>
    </row>
    <row r="1252" spans="2:14">
      <c r="B1252" s="102"/>
      <c r="I1252" s="71">
        <v>1077</v>
      </c>
      <c r="J1252" s="73" t="s">
        <v>866</v>
      </c>
      <c r="K1252" s="74"/>
      <c r="L1252" s="74"/>
      <c r="M1252" s="75"/>
      <c r="N1252" s="5">
        <v>4.2905540303869699E-2</v>
      </c>
    </row>
    <row r="1253" spans="2:14">
      <c r="B1253" s="102"/>
      <c r="I1253" s="71">
        <v>1078</v>
      </c>
      <c r="J1253" s="73" t="s">
        <v>432</v>
      </c>
      <c r="K1253" s="74"/>
      <c r="L1253" s="74"/>
      <c r="M1253" s="75"/>
      <c r="N1253" s="5">
        <v>4.2125134895229399E-2</v>
      </c>
    </row>
    <row r="1254" spans="2:14">
      <c r="B1254" s="102"/>
      <c r="I1254" s="71">
        <v>1079</v>
      </c>
      <c r="J1254" s="73" t="s">
        <v>1324</v>
      </c>
      <c r="K1254" s="74"/>
      <c r="L1254" s="74"/>
      <c r="M1254" s="75"/>
      <c r="N1254" s="5">
        <v>4.2125134895229399E-2</v>
      </c>
    </row>
    <row r="1255" spans="2:14">
      <c r="B1255" s="102"/>
      <c r="I1255" s="71">
        <v>1080</v>
      </c>
      <c r="J1255" s="73" t="s">
        <v>1331</v>
      </c>
      <c r="K1255" s="74"/>
      <c r="L1255" s="74"/>
      <c r="M1255" s="75"/>
      <c r="N1255" s="5">
        <v>4.2125134895229399E-2</v>
      </c>
    </row>
    <row r="1256" spans="2:14">
      <c r="B1256" s="102"/>
      <c r="I1256" s="71">
        <v>1081</v>
      </c>
      <c r="J1256" s="73" t="s">
        <v>1443</v>
      </c>
      <c r="K1256" s="74"/>
      <c r="L1256" s="74"/>
      <c r="M1256" s="75"/>
      <c r="N1256" s="5">
        <v>4.2125134895229399E-2</v>
      </c>
    </row>
    <row r="1257" spans="2:14">
      <c r="B1257" s="102"/>
      <c r="I1257" s="71">
        <v>1082</v>
      </c>
      <c r="J1257" s="73" t="s">
        <v>1450</v>
      </c>
      <c r="K1257" s="74"/>
      <c r="L1257" s="74"/>
      <c r="M1257" s="75"/>
      <c r="N1257" s="5">
        <v>4.2125134895229399E-2</v>
      </c>
    </row>
    <row r="1258" spans="2:14">
      <c r="B1258" s="102"/>
      <c r="I1258" s="71">
        <v>1083</v>
      </c>
      <c r="J1258" s="73" t="s">
        <v>957</v>
      </c>
      <c r="K1258" s="74"/>
      <c r="L1258" s="74"/>
      <c r="M1258" s="75"/>
      <c r="N1258" s="5">
        <v>4.1872819772313101E-2</v>
      </c>
    </row>
    <row r="1259" spans="2:14">
      <c r="B1259" s="102"/>
      <c r="I1259" s="71">
        <v>1084</v>
      </c>
      <c r="J1259" s="73" t="s">
        <v>1971</v>
      </c>
      <c r="K1259" s="74"/>
      <c r="L1259" s="74"/>
      <c r="M1259" s="75"/>
      <c r="N1259" s="5">
        <v>4.1872819772313101E-2</v>
      </c>
    </row>
    <row r="1260" spans="2:14">
      <c r="B1260" s="102"/>
      <c r="I1260" s="71">
        <v>1085</v>
      </c>
      <c r="J1260" s="73" t="s">
        <v>798</v>
      </c>
      <c r="K1260" s="74"/>
      <c r="L1260" s="74"/>
      <c r="M1260" s="75"/>
      <c r="N1260" s="5">
        <v>4.1637900189180399E-2</v>
      </c>
    </row>
    <row r="1261" spans="2:14">
      <c r="B1261" s="102"/>
      <c r="I1261" s="71">
        <v>1086</v>
      </c>
      <c r="J1261" s="73" t="s">
        <v>881</v>
      </c>
      <c r="K1261" s="74"/>
      <c r="L1261" s="74"/>
      <c r="M1261" s="75"/>
      <c r="N1261" s="5">
        <v>4.1637900189180399E-2</v>
      </c>
    </row>
    <row r="1262" spans="2:14">
      <c r="B1262" s="102"/>
      <c r="I1262" s="71">
        <v>1087</v>
      </c>
      <c r="J1262" s="73" t="s">
        <v>796</v>
      </c>
      <c r="K1262" s="74"/>
      <c r="L1262" s="74"/>
      <c r="M1262" s="75"/>
      <c r="N1262" s="5">
        <v>4.1436016172425802E-2</v>
      </c>
    </row>
    <row r="1263" spans="2:14">
      <c r="B1263" s="102"/>
      <c r="I1263" s="71">
        <v>1088</v>
      </c>
      <c r="J1263" s="73" t="s">
        <v>879</v>
      </c>
      <c r="K1263" s="74"/>
      <c r="L1263" s="74"/>
      <c r="M1263" s="75"/>
      <c r="N1263" s="5">
        <v>4.1436016172425802E-2</v>
      </c>
    </row>
    <row r="1264" spans="2:14">
      <c r="B1264" s="102"/>
      <c r="I1264" s="71">
        <v>1089</v>
      </c>
      <c r="J1264" s="73" t="s">
        <v>431</v>
      </c>
      <c r="K1264" s="74"/>
      <c r="L1264" s="74"/>
      <c r="M1264" s="75"/>
      <c r="N1264" s="5">
        <v>4.1002085230484597E-2</v>
      </c>
    </row>
    <row r="1265" spans="2:14">
      <c r="B1265" s="102"/>
      <c r="I1265" s="71">
        <v>1090</v>
      </c>
      <c r="J1265" s="73" t="s">
        <v>1623</v>
      </c>
      <c r="K1265" s="74"/>
      <c r="L1265" s="74"/>
      <c r="M1265" s="75"/>
      <c r="N1265" s="5">
        <v>4.0830523714270199E-2</v>
      </c>
    </row>
    <row r="1266" spans="2:14">
      <c r="B1266" s="102"/>
      <c r="I1266" s="71">
        <v>1091</v>
      </c>
      <c r="J1266" s="73" t="s">
        <v>800</v>
      </c>
      <c r="K1266" s="74"/>
      <c r="L1266" s="74"/>
      <c r="M1266" s="75"/>
      <c r="N1266" s="5">
        <v>4.0522830129840898E-2</v>
      </c>
    </row>
    <row r="1267" spans="2:14">
      <c r="B1267" s="102"/>
      <c r="I1267" s="71">
        <v>1092</v>
      </c>
      <c r="J1267" s="73" t="s">
        <v>878</v>
      </c>
      <c r="K1267" s="74"/>
      <c r="L1267" s="74"/>
      <c r="M1267" s="75"/>
      <c r="N1267" s="5">
        <v>4.0522830129840898E-2</v>
      </c>
    </row>
    <row r="1268" spans="2:14">
      <c r="B1268" s="102"/>
      <c r="I1268" s="71">
        <v>1093</v>
      </c>
      <c r="J1268" s="73" t="s">
        <v>1988</v>
      </c>
      <c r="K1268" s="74"/>
      <c r="L1268" s="74"/>
      <c r="M1268" s="75"/>
      <c r="N1268" s="5">
        <v>4.0381591114166698E-2</v>
      </c>
    </row>
    <row r="1269" spans="2:14">
      <c r="B1269" s="102"/>
      <c r="I1269" s="71">
        <v>1094</v>
      </c>
      <c r="J1269" s="73" t="s">
        <v>517</v>
      </c>
      <c r="K1269" s="74"/>
      <c r="L1269" s="74"/>
      <c r="M1269" s="75"/>
      <c r="N1269" s="5">
        <v>4.0023945199900303E-2</v>
      </c>
    </row>
    <row r="1270" spans="2:14">
      <c r="B1270" s="102"/>
      <c r="I1270" s="71">
        <v>1095</v>
      </c>
      <c r="J1270" s="73" t="s">
        <v>1989</v>
      </c>
      <c r="K1270" s="74"/>
      <c r="L1270" s="74"/>
      <c r="M1270" s="75"/>
      <c r="N1270" s="5">
        <v>3.9998889238927499E-2</v>
      </c>
    </row>
    <row r="1271" spans="2:14">
      <c r="B1271" s="102"/>
      <c r="I1271" s="71">
        <v>1096</v>
      </c>
      <c r="J1271" s="73" t="s">
        <v>962</v>
      </c>
      <c r="K1271" s="74"/>
      <c r="L1271" s="74"/>
      <c r="M1271" s="75"/>
      <c r="N1271" s="5">
        <v>3.97389136948222E-2</v>
      </c>
    </row>
    <row r="1272" spans="2:14">
      <c r="B1272" s="102"/>
      <c r="I1272" s="71">
        <v>1097</v>
      </c>
      <c r="J1272" s="73" t="s">
        <v>436</v>
      </c>
      <c r="K1272" s="74"/>
      <c r="L1272" s="74"/>
      <c r="M1272" s="75"/>
      <c r="N1272" s="5">
        <v>3.9583470981526599E-2</v>
      </c>
    </row>
    <row r="1273" spans="2:14">
      <c r="B1273" s="102"/>
      <c r="I1273" s="71">
        <v>1098</v>
      </c>
      <c r="J1273" s="73" t="s">
        <v>1330</v>
      </c>
      <c r="K1273" s="74"/>
      <c r="L1273" s="74"/>
      <c r="M1273" s="75"/>
      <c r="N1273" s="5">
        <v>3.9583470981526599E-2</v>
      </c>
    </row>
    <row r="1274" spans="2:14">
      <c r="B1274" s="102"/>
      <c r="I1274" s="71">
        <v>1099</v>
      </c>
      <c r="J1274" s="73" t="s">
        <v>1449</v>
      </c>
      <c r="K1274" s="74"/>
      <c r="L1274" s="74"/>
      <c r="M1274" s="75"/>
      <c r="N1274" s="5">
        <v>3.9583470981526599E-2</v>
      </c>
    </row>
    <row r="1275" spans="2:14">
      <c r="B1275" s="102"/>
      <c r="I1275" s="71">
        <v>1100</v>
      </c>
      <c r="J1275" s="73" t="s">
        <v>508</v>
      </c>
      <c r="K1275" s="74"/>
      <c r="L1275" s="74"/>
      <c r="M1275" s="75"/>
      <c r="N1275" s="5">
        <v>3.9237794475368099E-2</v>
      </c>
    </row>
    <row r="1276" spans="2:14">
      <c r="B1276" s="102"/>
      <c r="I1276" s="71">
        <v>1101</v>
      </c>
      <c r="J1276" s="73" t="s">
        <v>1532</v>
      </c>
      <c r="K1276" s="74"/>
      <c r="L1276" s="74"/>
      <c r="M1276" s="75"/>
      <c r="N1276" s="5">
        <v>3.8902491456236497E-2</v>
      </c>
    </row>
    <row r="1277" spans="2:14">
      <c r="B1277" s="102"/>
      <c r="I1277" s="71">
        <v>1102</v>
      </c>
      <c r="J1277" s="73" t="s">
        <v>402</v>
      </c>
      <c r="K1277" s="74"/>
      <c r="L1277" s="74"/>
      <c r="M1277" s="75"/>
      <c r="N1277" s="5">
        <v>3.8651772254401397E-2</v>
      </c>
    </row>
    <row r="1278" spans="2:14">
      <c r="B1278" s="102"/>
      <c r="I1278" s="71">
        <v>1103</v>
      </c>
      <c r="J1278" s="73" t="s">
        <v>435</v>
      </c>
      <c r="K1278" s="74"/>
      <c r="L1278" s="74"/>
      <c r="M1278" s="75"/>
      <c r="N1278" s="5">
        <v>3.8651772254401397E-2</v>
      </c>
    </row>
    <row r="1279" spans="2:14">
      <c r="B1279" s="102"/>
      <c r="I1279" s="71">
        <v>1104</v>
      </c>
      <c r="J1279" s="73" t="s">
        <v>400</v>
      </c>
      <c r="K1279" s="74"/>
      <c r="L1279" s="74"/>
      <c r="M1279" s="75"/>
      <c r="N1279" s="5">
        <v>3.7690389395168201E-2</v>
      </c>
    </row>
    <row r="1280" spans="2:14">
      <c r="B1280" s="102"/>
      <c r="I1280" s="71">
        <v>1105</v>
      </c>
      <c r="J1280" s="73" t="s">
        <v>1807</v>
      </c>
      <c r="K1280" s="74"/>
      <c r="L1280" s="74"/>
      <c r="M1280" s="75"/>
      <c r="N1280" s="5">
        <v>3.6635006784260599E-2</v>
      </c>
    </row>
    <row r="1281" spans="2:14">
      <c r="B1281" s="102"/>
      <c r="I1281" s="71">
        <v>1106</v>
      </c>
      <c r="J1281" s="73" t="s">
        <v>659</v>
      </c>
      <c r="K1281" s="74"/>
      <c r="L1281" s="74"/>
      <c r="M1281" s="75"/>
      <c r="N1281" s="5">
        <v>3.59289712979977E-2</v>
      </c>
    </row>
    <row r="1282" spans="2:14">
      <c r="B1282" s="102"/>
      <c r="I1282" s="71">
        <v>1107</v>
      </c>
      <c r="J1282" s="73" t="s">
        <v>1409</v>
      </c>
      <c r="K1282" s="74"/>
      <c r="L1282" s="74"/>
      <c r="M1282" s="75"/>
      <c r="N1282" s="5">
        <v>3.56707512670816E-2</v>
      </c>
    </row>
    <row r="1283" spans="2:14">
      <c r="B1283" s="102"/>
      <c r="I1283" s="71">
        <v>1108</v>
      </c>
      <c r="J1283" s="73" t="s">
        <v>1413</v>
      </c>
      <c r="K1283" s="74"/>
      <c r="L1283" s="74"/>
      <c r="M1283" s="75"/>
      <c r="N1283" s="5">
        <v>3.56707512670816E-2</v>
      </c>
    </row>
    <row r="1284" spans="2:14">
      <c r="B1284" s="102"/>
      <c r="I1284" s="71">
        <v>1109</v>
      </c>
      <c r="J1284" s="73" t="s">
        <v>531</v>
      </c>
      <c r="K1284" s="74"/>
      <c r="L1284" s="74"/>
      <c r="M1284" s="75"/>
      <c r="N1284" s="5">
        <v>3.5401040604381602E-2</v>
      </c>
    </row>
    <row r="1285" spans="2:14">
      <c r="B1285" s="102"/>
      <c r="I1285" s="71">
        <v>1110</v>
      </c>
      <c r="J1285" s="73" t="s">
        <v>549</v>
      </c>
      <c r="K1285" s="74"/>
      <c r="L1285" s="74"/>
      <c r="M1285" s="75"/>
      <c r="N1285" s="5">
        <v>3.5382527919841297E-2</v>
      </c>
    </row>
    <row r="1286" spans="2:14">
      <c r="B1286" s="102"/>
      <c r="I1286" s="71">
        <v>1111</v>
      </c>
      <c r="J1286" s="73" t="s">
        <v>1538</v>
      </c>
      <c r="K1286" s="74"/>
      <c r="L1286" s="74"/>
      <c r="M1286" s="75"/>
      <c r="N1286" s="5">
        <v>3.5377580564490002E-2</v>
      </c>
    </row>
    <row r="1287" spans="2:14">
      <c r="B1287" s="102"/>
      <c r="I1287" s="71">
        <v>1112</v>
      </c>
      <c r="J1287" s="73" t="s">
        <v>409</v>
      </c>
      <c r="K1287" s="74"/>
      <c r="L1287" s="74"/>
      <c r="M1287" s="75"/>
      <c r="N1287" s="5">
        <v>3.5245278706869797E-2</v>
      </c>
    </row>
    <row r="1288" spans="2:14">
      <c r="B1288" s="102"/>
      <c r="I1288" s="71">
        <v>1113</v>
      </c>
      <c r="J1288" s="73" t="s">
        <v>1374</v>
      </c>
      <c r="K1288" s="74"/>
      <c r="L1288" s="74"/>
      <c r="M1288" s="75"/>
      <c r="N1288" s="5">
        <v>3.5245278706869797E-2</v>
      </c>
    </row>
    <row r="1289" spans="2:14">
      <c r="B1289" s="102"/>
      <c r="I1289" s="71">
        <v>1114</v>
      </c>
      <c r="J1289" s="73" t="s">
        <v>717</v>
      </c>
      <c r="K1289" s="74"/>
      <c r="L1289" s="74"/>
      <c r="M1289" s="75"/>
      <c r="N1289" s="5">
        <v>3.5232990114545601E-2</v>
      </c>
    </row>
    <row r="1290" spans="2:14">
      <c r="B1290" s="102"/>
      <c r="I1290" s="71">
        <v>1115</v>
      </c>
      <c r="J1290" s="73" t="s">
        <v>799</v>
      </c>
      <c r="K1290" s="74"/>
      <c r="L1290" s="74"/>
      <c r="M1290" s="75"/>
      <c r="N1290" s="5">
        <v>3.4482747614337297E-2</v>
      </c>
    </row>
    <row r="1291" spans="2:14">
      <c r="B1291" s="102"/>
      <c r="I1291" s="71">
        <v>1116</v>
      </c>
      <c r="J1291" s="73" t="s">
        <v>877</v>
      </c>
      <c r="K1291" s="74"/>
      <c r="L1291" s="74"/>
      <c r="M1291" s="75"/>
      <c r="N1291" s="5">
        <v>3.4482747614337297E-2</v>
      </c>
    </row>
    <row r="1292" spans="2:14">
      <c r="B1292" s="102"/>
      <c r="I1292" s="71">
        <v>1117</v>
      </c>
      <c r="J1292" s="73" t="s">
        <v>550</v>
      </c>
      <c r="K1292" s="74"/>
      <c r="L1292" s="74"/>
      <c r="M1292" s="75"/>
      <c r="N1292" s="5">
        <v>3.4003332921585701E-2</v>
      </c>
    </row>
    <row r="1293" spans="2:14">
      <c r="B1293" s="102"/>
      <c r="I1293" s="71">
        <v>1118</v>
      </c>
      <c r="J1293" s="73" t="s">
        <v>404</v>
      </c>
      <c r="K1293" s="74"/>
      <c r="L1293" s="74"/>
      <c r="M1293" s="75"/>
      <c r="N1293" s="5">
        <v>3.3738410022129003E-2</v>
      </c>
    </row>
    <row r="1294" spans="2:14">
      <c r="B1294" s="102"/>
      <c r="I1294" s="71">
        <v>1119</v>
      </c>
      <c r="J1294" s="73" t="s">
        <v>710</v>
      </c>
      <c r="K1294" s="74"/>
      <c r="L1294" s="74"/>
      <c r="M1294" s="75"/>
      <c r="N1294" s="5">
        <v>3.2958483389812901E-2</v>
      </c>
    </row>
    <row r="1295" spans="2:14">
      <c r="B1295" s="102"/>
      <c r="I1295" s="71">
        <v>1120</v>
      </c>
      <c r="J1295" s="73" t="s">
        <v>1625</v>
      </c>
      <c r="K1295" s="74"/>
      <c r="L1295" s="74"/>
      <c r="M1295" s="75"/>
      <c r="N1295" s="5">
        <v>3.2884113467435402E-2</v>
      </c>
    </row>
    <row r="1296" spans="2:14">
      <c r="B1296" s="102"/>
      <c r="I1296" s="71">
        <v>1121</v>
      </c>
      <c r="J1296" s="73" t="s">
        <v>1403</v>
      </c>
      <c r="K1296" s="74"/>
      <c r="L1296" s="74"/>
      <c r="M1296" s="75"/>
      <c r="N1296" s="5">
        <v>3.2660844108194503E-2</v>
      </c>
    </row>
    <row r="1297" spans="2:14">
      <c r="B1297" s="102"/>
      <c r="I1297" s="71">
        <v>1122</v>
      </c>
      <c r="J1297" s="73" t="s">
        <v>1407</v>
      </c>
      <c r="K1297" s="74"/>
      <c r="L1297" s="74"/>
      <c r="M1297" s="75"/>
      <c r="N1297" s="5">
        <v>3.2660844108194503E-2</v>
      </c>
    </row>
    <row r="1298" spans="2:14">
      <c r="B1298" s="102"/>
      <c r="I1298" s="71">
        <v>1123</v>
      </c>
      <c r="J1298" s="73" t="s">
        <v>868</v>
      </c>
      <c r="K1298" s="74"/>
      <c r="L1298" s="74"/>
      <c r="M1298" s="75"/>
      <c r="N1298" s="5">
        <v>3.24206579854944E-2</v>
      </c>
    </row>
    <row r="1299" spans="2:14">
      <c r="B1299" s="102"/>
      <c r="I1299" s="71">
        <v>1124</v>
      </c>
      <c r="J1299" s="73" t="s">
        <v>1114</v>
      </c>
      <c r="K1299" s="74"/>
      <c r="L1299" s="74"/>
      <c r="M1299" s="75"/>
      <c r="N1299" s="5">
        <v>3.2239520942793601E-2</v>
      </c>
    </row>
    <row r="1300" spans="2:14">
      <c r="B1300" s="102"/>
      <c r="I1300" s="71">
        <v>1125</v>
      </c>
      <c r="J1300" s="73" t="s">
        <v>411</v>
      </c>
      <c r="K1300" s="74"/>
      <c r="L1300" s="74"/>
      <c r="M1300" s="75"/>
      <c r="N1300" s="5">
        <v>3.1647753405934897E-2</v>
      </c>
    </row>
    <row r="1301" spans="2:14">
      <c r="B1301" s="102"/>
      <c r="I1301" s="71">
        <v>1126</v>
      </c>
      <c r="J1301" s="73" t="s">
        <v>1386</v>
      </c>
      <c r="K1301" s="74"/>
      <c r="L1301" s="74"/>
      <c r="M1301" s="75"/>
      <c r="N1301" s="5">
        <v>3.1647753405934897E-2</v>
      </c>
    </row>
    <row r="1302" spans="2:14">
      <c r="B1302" s="102"/>
      <c r="I1302" s="71">
        <v>1127</v>
      </c>
      <c r="J1302" s="73" t="s">
        <v>536</v>
      </c>
      <c r="K1302" s="74"/>
      <c r="L1302" s="74"/>
      <c r="M1302" s="75"/>
      <c r="N1302" s="5">
        <v>3.1253401306803999E-2</v>
      </c>
    </row>
    <row r="1303" spans="2:14">
      <c r="B1303" s="102"/>
      <c r="I1303" s="71">
        <v>1128</v>
      </c>
      <c r="J1303" s="73" t="s">
        <v>709</v>
      </c>
      <c r="K1303" s="74"/>
      <c r="L1303" s="74"/>
      <c r="M1303" s="75"/>
      <c r="N1303" s="5">
        <v>3.0788988272214299E-2</v>
      </c>
    </row>
    <row r="1304" spans="2:14">
      <c r="B1304" s="102"/>
      <c r="I1304" s="71">
        <v>1129</v>
      </c>
      <c r="J1304" s="73" t="s">
        <v>706</v>
      </c>
      <c r="K1304" s="74"/>
      <c r="L1304" s="74"/>
      <c r="M1304" s="75"/>
      <c r="N1304" s="5">
        <v>3.0722917139458201E-2</v>
      </c>
    </row>
    <row r="1305" spans="2:14">
      <c r="B1305" s="102"/>
      <c r="I1305" s="71">
        <v>1130</v>
      </c>
      <c r="J1305" s="73" t="s">
        <v>524</v>
      </c>
      <c r="K1305" s="74"/>
      <c r="L1305" s="74"/>
      <c r="M1305" s="75"/>
      <c r="N1305" s="5">
        <v>3.04744322271366E-2</v>
      </c>
    </row>
    <row r="1306" spans="2:14">
      <c r="B1306" s="102"/>
      <c r="I1306" s="71">
        <v>1131</v>
      </c>
      <c r="J1306" s="73" t="s">
        <v>658</v>
      </c>
      <c r="K1306" s="74"/>
      <c r="L1306" s="74"/>
      <c r="M1306" s="75"/>
      <c r="N1306" s="5">
        <v>2.96329030410914E-2</v>
      </c>
    </row>
    <row r="1307" spans="2:14">
      <c r="B1307" s="102"/>
      <c r="I1307" s="71">
        <v>1132</v>
      </c>
      <c r="J1307" s="73" t="s">
        <v>1239</v>
      </c>
      <c r="K1307" s="74"/>
      <c r="L1307" s="74"/>
      <c r="M1307" s="75"/>
      <c r="N1307" s="5">
        <v>2.9368139733742998E-2</v>
      </c>
    </row>
    <row r="1308" spans="2:14">
      <c r="B1308" s="102"/>
      <c r="I1308" s="71">
        <v>1133</v>
      </c>
      <c r="J1308" s="73" t="s">
        <v>1969</v>
      </c>
      <c r="K1308" s="74"/>
      <c r="L1308" s="74"/>
      <c r="M1308" s="75"/>
      <c r="N1308" s="5">
        <v>2.9368139733742998E-2</v>
      </c>
    </row>
    <row r="1309" spans="2:14">
      <c r="B1309" s="102"/>
      <c r="I1309" s="71">
        <v>1134</v>
      </c>
      <c r="J1309" s="73" t="s">
        <v>632</v>
      </c>
      <c r="K1309" s="74"/>
      <c r="L1309" s="74"/>
      <c r="M1309" s="75"/>
      <c r="N1309" s="5">
        <v>2.9327922522500001E-2</v>
      </c>
    </row>
    <row r="1310" spans="2:14">
      <c r="B1310" s="102"/>
      <c r="I1310" s="71">
        <v>1135</v>
      </c>
      <c r="J1310" s="73" t="s">
        <v>1320</v>
      </c>
      <c r="K1310" s="74"/>
      <c r="L1310" s="74"/>
      <c r="M1310" s="75"/>
      <c r="N1310" s="5">
        <v>2.91699263354748E-2</v>
      </c>
    </row>
    <row r="1311" spans="2:14">
      <c r="B1311" s="102"/>
      <c r="I1311" s="71">
        <v>1136</v>
      </c>
      <c r="J1311" s="73" t="s">
        <v>1321</v>
      </c>
      <c r="K1311" s="74"/>
      <c r="L1311" s="74"/>
      <c r="M1311" s="75"/>
      <c r="N1311" s="5">
        <v>2.91699263354748E-2</v>
      </c>
    </row>
    <row r="1312" spans="2:14">
      <c r="B1312" s="102"/>
      <c r="I1312" s="71">
        <v>1137</v>
      </c>
      <c r="J1312" s="73" t="s">
        <v>1439</v>
      </c>
      <c r="K1312" s="74"/>
      <c r="L1312" s="74"/>
      <c r="M1312" s="75"/>
      <c r="N1312" s="5">
        <v>2.91699263354748E-2</v>
      </c>
    </row>
    <row r="1313" spans="2:14">
      <c r="B1313" s="102"/>
      <c r="I1313" s="71">
        <v>1138</v>
      </c>
      <c r="J1313" s="73" t="s">
        <v>1440</v>
      </c>
      <c r="K1313" s="74"/>
      <c r="L1313" s="74"/>
      <c r="M1313" s="75"/>
      <c r="N1313" s="5">
        <v>2.91699263354748E-2</v>
      </c>
    </row>
    <row r="1314" spans="2:14">
      <c r="B1314" s="102"/>
      <c r="I1314" s="71">
        <v>1139</v>
      </c>
      <c r="J1314" s="73" t="s">
        <v>1872</v>
      </c>
      <c r="K1314" s="74"/>
      <c r="L1314" s="74"/>
      <c r="M1314" s="75"/>
      <c r="N1314" s="5">
        <v>2.9149179361421002E-2</v>
      </c>
    </row>
    <row r="1315" spans="2:14">
      <c r="B1315" s="102"/>
      <c r="I1315" s="71">
        <v>1140</v>
      </c>
      <c r="J1315" s="73" t="s">
        <v>668</v>
      </c>
      <c r="K1315" s="74"/>
      <c r="L1315" s="74"/>
      <c r="M1315" s="75"/>
      <c r="N1315" s="5">
        <v>2.89785753978552E-2</v>
      </c>
    </row>
    <row r="1316" spans="2:14">
      <c r="B1316" s="102"/>
      <c r="I1316" s="71">
        <v>1141</v>
      </c>
      <c r="J1316" s="73" t="s">
        <v>548</v>
      </c>
      <c r="K1316" s="74"/>
      <c r="L1316" s="74"/>
      <c r="M1316" s="75"/>
      <c r="N1316" s="5">
        <v>2.8772222802073599E-2</v>
      </c>
    </row>
    <row r="1317" spans="2:14">
      <c r="B1317" s="102"/>
      <c r="I1317" s="71">
        <v>1142</v>
      </c>
      <c r="J1317" s="73" t="s">
        <v>1079</v>
      </c>
      <c r="K1317" s="74"/>
      <c r="L1317" s="74"/>
      <c r="M1317" s="75"/>
      <c r="N1317" s="5">
        <v>2.8659071997426001E-2</v>
      </c>
    </row>
    <row r="1318" spans="2:14">
      <c r="B1318" s="102"/>
      <c r="I1318" s="71">
        <v>1143</v>
      </c>
      <c r="J1318" s="73" t="s">
        <v>2044</v>
      </c>
      <c r="K1318" s="74"/>
      <c r="L1318" s="74"/>
      <c r="M1318" s="75"/>
      <c r="N1318" s="5">
        <v>2.8659071997426001E-2</v>
      </c>
    </row>
    <row r="1319" spans="2:14">
      <c r="B1319" s="102"/>
      <c r="I1319" s="71">
        <v>1144</v>
      </c>
      <c r="J1319" s="73" t="s">
        <v>2042</v>
      </c>
      <c r="K1319" s="74"/>
      <c r="L1319" s="74"/>
      <c r="M1319" s="75"/>
      <c r="N1319" s="5">
        <v>2.8659071997426001E-2</v>
      </c>
    </row>
    <row r="1320" spans="2:14">
      <c r="B1320" s="102"/>
      <c r="I1320" s="71">
        <v>1145</v>
      </c>
      <c r="J1320" s="73" t="s">
        <v>593</v>
      </c>
      <c r="K1320" s="74"/>
      <c r="L1320" s="74"/>
      <c r="M1320" s="75"/>
      <c r="N1320" s="5">
        <v>2.8527248916130302E-2</v>
      </c>
    </row>
    <row r="1321" spans="2:14">
      <c r="B1321" s="102"/>
      <c r="I1321" s="71">
        <v>1146</v>
      </c>
      <c r="J1321" s="73" t="s">
        <v>727</v>
      </c>
      <c r="K1321" s="74"/>
      <c r="L1321" s="74"/>
      <c r="M1321" s="75"/>
      <c r="N1321" s="5">
        <v>2.8527248916130302E-2</v>
      </c>
    </row>
    <row r="1322" spans="2:14">
      <c r="B1322" s="102"/>
      <c r="I1322" s="71">
        <v>1147</v>
      </c>
      <c r="J1322" s="73" t="s">
        <v>1113</v>
      </c>
      <c r="K1322" s="74"/>
      <c r="L1322" s="74"/>
      <c r="M1322" s="75"/>
      <c r="N1322" s="5">
        <v>2.8423354453752901E-2</v>
      </c>
    </row>
    <row r="1323" spans="2:14">
      <c r="B1323" s="102"/>
      <c r="I1323" s="71">
        <v>1148</v>
      </c>
      <c r="J1323" s="73" t="s">
        <v>520</v>
      </c>
      <c r="K1323" s="74"/>
      <c r="L1323" s="74"/>
      <c r="M1323" s="75"/>
      <c r="N1323" s="5">
        <v>2.8374040492347999E-2</v>
      </c>
    </row>
    <row r="1324" spans="2:14">
      <c r="B1324" s="102"/>
      <c r="I1324" s="71">
        <v>1149</v>
      </c>
      <c r="J1324" s="73" t="s">
        <v>1326</v>
      </c>
      <c r="K1324" s="74"/>
      <c r="L1324" s="74"/>
      <c r="M1324" s="75"/>
      <c r="N1324" s="5">
        <v>2.8350420860348301E-2</v>
      </c>
    </row>
    <row r="1325" spans="2:14">
      <c r="B1325" s="102"/>
      <c r="I1325" s="71">
        <v>1150</v>
      </c>
      <c r="J1325" s="73" t="s">
        <v>1327</v>
      </c>
      <c r="K1325" s="74"/>
      <c r="L1325" s="74"/>
      <c r="M1325" s="75"/>
      <c r="N1325" s="5">
        <v>2.8350420860348301E-2</v>
      </c>
    </row>
    <row r="1326" spans="2:14">
      <c r="B1326" s="102"/>
      <c r="I1326" s="71">
        <v>1151</v>
      </c>
      <c r="J1326" s="73" t="s">
        <v>1445</v>
      </c>
      <c r="K1326" s="74"/>
      <c r="L1326" s="74"/>
      <c r="M1326" s="75"/>
      <c r="N1326" s="5">
        <v>2.8350420860348301E-2</v>
      </c>
    </row>
    <row r="1327" spans="2:14">
      <c r="B1327" s="102"/>
      <c r="I1327" s="71">
        <v>1152</v>
      </c>
      <c r="J1327" s="73" t="s">
        <v>1446</v>
      </c>
      <c r="K1327" s="74"/>
      <c r="L1327" s="74"/>
      <c r="M1327" s="75"/>
      <c r="N1327" s="5">
        <v>2.8350420860348301E-2</v>
      </c>
    </row>
    <row r="1328" spans="2:14">
      <c r="B1328" s="102"/>
      <c r="I1328" s="71">
        <v>1153</v>
      </c>
      <c r="J1328" s="73" t="s">
        <v>669</v>
      </c>
      <c r="K1328" s="74"/>
      <c r="L1328" s="74"/>
      <c r="M1328" s="75"/>
      <c r="N1328" s="5">
        <v>2.8159069922728801E-2</v>
      </c>
    </row>
    <row r="1329" spans="2:14">
      <c r="B1329" s="102"/>
      <c r="I1329" s="71">
        <v>1154</v>
      </c>
      <c r="J1329" s="73" t="s">
        <v>1082</v>
      </c>
      <c r="K1329" s="74"/>
      <c r="L1329" s="74"/>
      <c r="M1329" s="75"/>
      <c r="N1329" s="5">
        <v>2.8081029381864599E-2</v>
      </c>
    </row>
    <row r="1330" spans="2:14">
      <c r="B1330" s="102"/>
      <c r="I1330" s="71">
        <v>1155</v>
      </c>
      <c r="J1330" s="73" t="s">
        <v>594</v>
      </c>
      <c r="K1330" s="74"/>
      <c r="L1330" s="74"/>
      <c r="M1330" s="75"/>
      <c r="N1330" s="5">
        <v>2.7899094378623399E-2</v>
      </c>
    </row>
    <row r="1331" spans="2:14">
      <c r="B1331" s="102"/>
      <c r="I1331" s="71">
        <v>1156</v>
      </c>
      <c r="J1331" s="73" t="s">
        <v>728</v>
      </c>
      <c r="K1331" s="74"/>
      <c r="L1331" s="74"/>
      <c r="M1331" s="75"/>
      <c r="N1331" s="5">
        <v>2.7899094378623399E-2</v>
      </c>
    </row>
    <row r="1332" spans="2:14">
      <c r="B1332" s="102"/>
      <c r="I1332" s="71">
        <v>1157</v>
      </c>
      <c r="J1332" s="73" t="s">
        <v>1081</v>
      </c>
      <c r="K1332" s="74"/>
      <c r="L1332" s="74"/>
      <c r="M1332" s="75"/>
      <c r="N1332" s="5">
        <v>2.76983275066254E-2</v>
      </c>
    </row>
    <row r="1333" spans="2:14">
      <c r="B1333" s="102"/>
      <c r="I1333" s="71">
        <v>1158</v>
      </c>
      <c r="J1333" s="73" t="s">
        <v>2031</v>
      </c>
      <c r="K1333" s="74"/>
      <c r="L1333" s="74"/>
      <c r="M1333" s="75"/>
      <c r="N1333" s="5">
        <v>2.76983275066254E-2</v>
      </c>
    </row>
    <row r="1334" spans="2:14">
      <c r="B1334" s="102"/>
      <c r="I1334" s="71">
        <v>1159</v>
      </c>
      <c r="J1334" s="73" t="s">
        <v>634</v>
      </c>
      <c r="K1334" s="74"/>
      <c r="L1334" s="74"/>
      <c r="M1334" s="75"/>
      <c r="N1334" s="5">
        <v>2.7412976817331101E-2</v>
      </c>
    </row>
    <row r="1335" spans="2:14">
      <c r="B1335" s="102"/>
      <c r="I1335" s="71">
        <v>1160</v>
      </c>
      <c r="J1335" s="73" t="s">
        <v>683</v>
      </c>
      <c r="K1335" s="74"/>
      <c r="L1335" s="74"/>
      <c r="M1335" s="75"/>
      <c r="N1335" s="5">
        <v>2.64129726679363E-2</v>
      </c>
    </row>
    <row r="1336" spans="2:14">
      <c r="B1336" s="102"/>
      <c r="I1336" s="71">
        <v>1161</v>
      </c>
      <c r="J1336" s="73" t="s">
        <v>2193</v>
      </c>
      <c r="K1336" s="74"/>
      <c r="L1336" s="74"/>
      <c r="M1336" s="75"/>
      <c r="N1336" s="5">
        <v>2.5877381553131299E-2</v>
      </c>
    </row>
    <row r="1337" spans="2:14">
      <c r="B1337" s="102"/>
      <c r="I1337" s="71">
        <v>1162</v>
      </c>
      <c r="J1337" s="73" t="s">
        <v>1080</v>
      </c>
      <c r="K1337" s="74"/>
      <c r="L1337" s="74"/>
      <c r="M1337" s="75"/>
      <c r="N1337" s="5">
        <v>2.5745239287619098E-2</v>
      </c>
    </row>
    <row r="1338" spans="2:14">
      <c r="B1338" s="102"/>
      <c r="I1338" s="71">
        <v>1163</v>
      </c>
      <c r="J1338" s="73" t="s">
        <v>2040</v>
      </c>
      <c r="K1338" s="74"/>
      <c r="L1338" s="74"/>
      <c r="M1338" s="75"/>
      <c r="N1338" s="5">
        <v>2.5745239287619098E-2</v>
      </c>
    </row>
    <row r="1339" spans="2:14">
      <c r="B1339" s="102"/>
      <c r="I1339" s="71">
        <v>1164</v>
      </c>
      <c r="J1339" s="73" t="s">
        <v>2041</v>
      </c>
      <c r="K1339" s="74"/>
      <c r="L1339" s="74"/>
      <c r="M1339" s="75"/>
      <c r="N1339" s="5">
        <v>2.5745239287619098E-2</v>
      </c>
    </row>
    <row r="1340" spans="2:14">
      <c r="B1340" s="102"/>
      <c r="I1340" s="71">
        <v>1165</v>
      </c>
      <c r="J1340" s="73" t="s">
        <v>708</v>
      </c>
      <c r="K1340" s="74"/>
      <c r="L1340" s="74"/>
      <c r="M1340" s="75"/>
      <c r="N1340" s="5">
        <v>2.5652675864917401E-2</v>
      </c>
    </row>
    <row r="1341" spans="2:14">
      <c r="B1341" s="102"/>
      <c r="I1341" s="71">
        <v>1166</v>
      </c>
      <c r="J1341" s="73" t="s">
        <v>564</v>
      </c>
      <c r="K1341" s="74"/>
      <c r="L1341" s="74"/>
      <c r="M1341" s="75"/>
      <c r="N1341" s="5">
        <v>2.54054676894605E-2</v>
      </c>
    </row>
    <row r="1342" spans="2:14">
      <c r="B1342" s="102"/>
      <c r="I1342" s="71">
        <v>1167</v>
      </c>
      <c r="J1342" s="73" t="s">
        <v>1237</v>
      </c>
      <c r="K1342" s="74"/>
      <c r="L1342" s="74"/>
      <c r="M1342" s="75"/>
      <c r="N1342" s="5">
        <v>2.5269654805462002E-2</v>
      </c>
    </row>
    <row r="1343" spans="2:14">
      <c r="B1343" s="102"/>
      <c r="I1343" s="71">
        <v>1168</v>
      </c>
      <c r="J1343" s="73" t="s">
        <v>2006</v>
      </c>
      <c r="K1343" s="74"/>
      <c r="L1343" s="74"/>
      <c r="M1343" s="75"/>
      <c r="N1343" s="5">
        <v>2.5269654805462002E-2</v>
      </c>
    </row>
    <row r="1344" spans="2:14">
      <c r="B1344" s="102"/>
      <c r="I1344" s="71">
        <v>1169</v>
      </c>
      <c r="J1344" s="73" t="s">
        <v>2078</v>
      </c>
      <c r="K1344" s="74"/>
      <c r="L1344" s="74"/>
      <c r="M1344" s="75"/>
      <c r="N1344" s="5">
        <v>2.5003774353356802E-2</v>
      </c>
    </row>
    <row r="1345" spans="2:14">
      <c r="B1345" s="102"/>
      <c r="I1345" s="71">
        <v>1170</v>
      </c>
      <c r="J1345" s="73" t="s">
        <v>2079</v>
      </c>
      <c r="K1345" s="74"/>
      <c r="L1345" s="74"/>
      <c r="M1345" s="75"/>
      <c r="N1345" s="5">
        <v>2.5003774353356802E-2</v>
      </c>
    </row>
    <row r="1346" spans="2:14">
      <c r="B1346" s="102"/>
      <c r="I1346" s="71">
        <v>1171</v>
      </c>
      <c r="J1346" s="73" t="s">
        <v>1078</v>
      </c>
      <c r="K1346" s="74"/>
      <c r="L1346" s="74"/>
      <c r="M1346" s="75"/>
      <c r="N1346" s="5">
        <v>2.4969302458005702E-2</v>
      </c>
    </row>
    <row r="1347" spans="2:14">
      <c r="B1347" s="102"/>
      <c r="I1347" s="71">
        <v>1172</v>
      </c>
      <c r="J1347" s="73" t="s">
        <v>2051</v>
      </c>
      <c r="K1347" s="74"/>
      <c r="L1347" s="74"/>
      <c r="M1347" s="75"/>
      <c r="N1347" s="5">
        <v>2.4969302458005702E-2</v>
      </c>
    </row>
    <row r="1348" spans="2:14">
      <c r="B1348" s="102"/>
      <c r="I1348" s="71">
        <v>1173</v>
      </c>
      <c r="J1348" s="73" t="s">
        <v>2052</v>
      </c>
      <c r="K1348" s="74"/>
      <c r="L1348" s="74"/>
      <c r="M1348" s="75"/>
      <c r="N1348" s="5">
        <v>2.4969302458005702E-2</v>
      </c>
    </row>
    <row r="1349" spans="2:14">
      <c r="B1349" s="102"/>
      <c r="I1349" s="71">
        <v>1174</v>
      </c>
      <c r="J1349" s="73" t="s">
        <v>2080</v>
      </c>
      <c r="K1349" s="74"/>
      <c r="L1349" s="74"/>
      <c r="M1349" s="75"/>
      <c r="N1349" s="5">
        <v>2.4812423415737202E-2</v>
      </c>
    </row>
    <row r="1350" spans="2:14">
      <c r="B1350" s="102"/>
      <c r="I1350" s="71">
        <v>1175</v>
      </c>
      <c r="J1350" s="73" t="s">
        <v>1438</v>
      </c>
      <c r="K1350" s="74"/>
      <c r="L1350" s="74"/>
      <c r="M1350" s="75"/>
      <c r="N1350" s="5">
        <v>2.4180279075527701E-2</v>
      </c>
    </row>
    <row r="1351" spans="2:14">
      <c r="B1351" s="102"/>
      <c r="I1351" s="71">
        <v>1176</v>
      </c>
      <c r="J1351" s="73" t="s">
        <v>662</v>
      </c>
      <c r="K1351" s="74"/>
      <c r="L1351" s="74"/>
      <c r="M1351" s="75"/>
      <c r="N1351" s="5">
        <v>2.3924612518341201E-2</v>
      </c>
    </row>
    <row r="1352" spans="2:14">
      <c r="B1352" s="102"/>
      <c r="I1352" s="71">
        <v>1177</v>
      </c>
      <c r="J1352" s="73" t="s">
        <v>410</v>
      </c>
      <c r="K1352" s="74"/>
      <c r="L1352" s="74"/>
      <c r="M1352" s="75"/>
      <c r="N1352" s="5">
        <v>2.3708684396073099E-2</v>
      </c>
    </row>
    <row r="1353" spans="2:14">
      <c r="B1353" s="102"/>
      <c r="I1353" s="71">
        <v>1178</v>
      </c>
      <c r="J1353" s="73" t="s">
        <v>1380</v>
      </c>
      <c r="K1353" s="74"/>
      <c r="L1353" s="74"/>
      <c r="M1353" s="75"/>
      <c r="N1353" s="5">
        <v>2.3708684396073099E-2</v>
      </c>
    </row>
    <row r="1354" spans="2:14">
      <c r="B1354" s="102"/>
      <c r="I1354" s="71">
        <v>1179</v>
      </c>
      <c r="J1354" s="73" t="s">
        <v>1437</v>
      </c>
      <c r="K1354" s="74"/>
      <c r="L1354" s="74"/>
      <c r="M1354" s="75"/>
      <c r="N1354" s="5">
        <v>2.3689373750992299E-2</v>
      </c>
    </row>
    <row r="1355" spans="2:14">
      <c r="B1355" s="102"/>
      <c r="I1355" s="71">
        <v>1180</v>
      </c>
      <c r="J1355" s="73" t="s">
        <v>1319</v>
      </c>
      <c r="K1355" s="74"/>
      <c r="L1355" s="74"/>
      <c r="M1355" s="75"/>
      <c r="N1355" s="5">
        <v>2.3606226262668902E-2</v>
      </c>
    </row>
    <row r="1356" spans="2:14">
      <c r="B1356" s="102"/>
      <c r="I1356" s="71">
        <v>1181</v>
      </c>
      <c r="J1356" s="73" t="s">
        <v>428</v>
      </c>
      <c r="K1356" s="74"/>
      <c r="L1356" s="74"/>
      <c r="M1356" s="75"/>
      <c r="N1356" s="5">
        <v>2.2732619062894401E-2</v>
      </c>
    </row>
    <row r="1357" spans="2:14">
      <c r="B1357" s="102"/>
      <c r="I1357" s="71">
        <v>1182</v>
      </c>
      <c r="J1357" s="73" t="s">
        <v>1318</v>
      </c>
      <c r="K1357" s="74"/>
      <c r="L1357" s="74"/>
      <c r="M1357" s="75"/>
      <c r="N1357" s="5">
        <v>2.2732619062894401E-2</v>
      </c>
    </row>
    <row r="1358" spans="2:14">
      <c r="B1358" s="102"/>
      <c r="I1358" s="71">
        <v>1183</v>
      </c>
      <c r="J1358" s="73" t="s">
        <v>1398</v>
      </c>
      <c r="K1358" s="74"/>
      <c r="L1358" s="74"/>
      <c r="M1358" s="75"/>
      <c r="N1358" s="5">
        <v>2.19193376799839E-2</v>
      </c>
    </row>
    <row r="1359" spans="2:14">
      <c r="B1359" s="102"/>
      <c r="I1359" s="71">
        <v>1184</v>
      </c>
      <c r="J1359" s="73" t="s">
        <v>1402</v>
      </c>
      <c r="K1359" s="74"/>
      <c r="L1359" s="74"/>
      <c r="M1359" s="75"/>
      <c r="N1359" s="5">
        <v>2.19193376799839E-2</v>
      </c>
    </row>
    <row r="1360" spans="2:14">
      <c r="B1360" s="102"/>
      <c r="I1360" s="71">
        <v>1185</v>
      </c>
      <c r="J1360" s="73" t="s">
        <v>666</v>
      </c>
      <c r="K1360" s="74"/>
      <c r="L1360" s="74"/>
      <c r="M1360" s="75"/>
      <c r="N1360" s="5">
        <v>2.1716655702688901E-2</v>
      </c>
    </row>
    <row r="1361" spans="2:14">
      <c r="B1361" s="102"/>
      <c r="I1361" s="71">
        <v>1186</v>
      </c>
      <c r="J1361" s="73" t="s">
        <v>871</v>
      </c>
      <c r="K1361" s="74"/>
      <c r="L1361" s="74"/>
      <c r="M1361" s="75"/>
      <c r="N1361" s="5">
        <v>2.1535518659987998E-2</v>
      </c>
    </row>
    <row r="1362" spans="2:14">
      <c r="B1362" s="102"/>
      <c r="I1362" s="71">
        <v>1187</v>
      </c>
      <c r="J1362" s="73" t="s">
        <v>682</v>
      </c>
      <c r="K1362" s="74"/>
      <c r="L1362" s="74"/>
      <c r="M1362" s="75"/>
      <c r="N1362" s="5">
        <v>2.1466894053502199E-2</v>
      </c>
    </row>
    <row r="1363" spans="2:14">
      <c r="B1363" s="102"/>
      <c r="I1363" s="71">
        <v>1188</v>
      </c>
      <c r="J1363" s="73" t="s">
        <v>427</v>
      </c>
      <c r="K1363" s="74"/>
      <c r="L1363" s="74"/>
      <c r="M1363" s="75"/>
      <c r="N1363" s="5">
        <v>2.0721439316537301E-2</v>
      </c>
    </row>
    <row r="1364" spans="2:14">
      <c r="B1364" s="102"/>
      <c r="I1364" s="71">
        <v>1189</v>
      </c>
      <c r="J1364" s="73" t="s">
        <v>532</v>
      </c>
      <c r="K1364" s="74"/>
      <c r="L1364" s="74"/>
      <c r="M1364" s="75"/>
      <c r="N1364" s="5">
        <v>2.02908598088661E-2</v>
      </c>
    </row>
    <row r="1365" spans="2:14">
      <c r="B1365" s="102"/>
      <c r="I1365" s="71">
        <v>1190</v>
      </c>
      <c r="J1365" s="73" t="s">
        <v>707</v>
      </c>
      <c r="K1365" s="74"/>
      <c r="L1365" s="74"/>
      <c r="M1365" s="75"/>
      <c r="N1365" s="5">
        <v>1.9955716381842601E-2</v>
      </c>
    </row>
    <row r="1366" spans="2:14">
      <c r="B1366" s="102"/>
      <c r="I1366" s="71">
        <v>1191</v>
      </c>
      <c r="J1366" s="73" t="s">
        <v>633</v>
      </c>
      <c r="K1366" s="74"/>
      <c r="L1366" s="74"/>
      <c r="M1366" s="75"/>
      <c r="N1366" s="5">
        <v>1.92139322633639E-2</v>
      </c>
    </row>
    <row r="1367" spans="2:14">
      <c r="B1367" s="102"/>
      <c r="I1367" s="71">
        <v>1192</v>
      </c>
      <c r="J1367" s="73" t="s">
        <v>945</v>
      </c>
      <c r="K1367" s="74"/>
      <c r="L1367" s="74"/>
      <c r="M1367" s="75"/>
      <c r="N1367" s="5">
        <v>1.8999280877960899E-2</v>
      </c>
    </row>
    <row r="1368" spans="2:14">
      <c r="B1368" s="102"/>
      <c r="I1368" s="71">
        <v>1193</v>
      </c>
      <c r="J1368" s="73" t="s">
        <v>1322</v>
      </c>
      <c r="K1368" s="74"/>
      <c r="L1368" s="74"/>
      <c r="M1368" s="75"/>
      <c r="N1368" s="5">
        <v>1.8999280877960899E-2</v>
      </c>
    </row>
    <row r="1369" spans="2:14">
      <c r="B1369" s="102"/>
      <c r="I1369" s="71">
        <v>1194</v>
      </c>
      <c r="J1369" s="73" t="s">
        <v>1441</v>
      </c>
      <c r="K1369" s="74"/>
      <c r="L1369" s="74"/>
      <c r="M1369" s="75"/>
      <c r="N1369" s="5">
        <v>1.8999280877960899E-2</v>
      </c>
    </row>
    <row r="1370" spans="2:14">
      <c r="B1370" s="102"/>
      <c r="I1370" s="71">
        <v>1195</v>
      </c>
      <c r="J1370" s="73" t="s">
        <v>2062</v>
      </c>
      <c r="K1370" s="74"/>
      <c r="L1370" s="74"/>
      <c r="M1370" s="75"/>
      <c r="N1370" s="5">
        <v>1.8999280877960899E-2</v>
      </c>
    </row>
    <row r="1371" spans="2:14">
      <c r="B1371" s="102"/>
      <c r="I1371" s="71">
        <v>1196</v>
      </c>
      <c r="J1371" s="73" t="s">
        <v>867</v>
      </c>
      <c r="K1371" s="74"/>
      <c r="L1371" s="74"/>
      <c r="M1371" s="75"/>
      <c r="N1371" s="5">
        <v>1.84110243674807E-2</v>
      </c>
    </row>
    <row r="1372" spans="2:14">
      <c r="B1372" s="102"/>
      <c r="I1372" s="71">
        <v>1197</v>
      </c>
      <c r="J1372" s="73" t="s">
        <v>657</v>
      </c>
      <c r="K1372" s="74"/>
      <c r="L1372" s="74"/>
      <c r="M1372" s="75"/>
      <c r="N1372" s="5">
        <v>1.8386766367048401E-2</v>
      </c>
    </row>
    <row r="1373" spans="2:14">
      <c r="B1373" s="102"/>
      <c r="I1373" s="71">
        <v>1198</v>
      </c>
      <c r="J1373" s="73" t="s">
        <v>1433</v>
      </c>
      <c r="K1373" s="74"/>
      <c r="L1373" s="74"/>
      <c r="M1373" s="75"/>
      <c r="N1373" s="5">
        <v>1.8078115229970701E-2</v>
      </c>
    </row>
    <row r="1374" spans="2:14">
      <c r="B1374" s="102"/>
      <c r="I1374" s="71">
        <v>1199</v>
      </c>
      <c r="J1374" s="73" t="s">
        <v>1434</v>
      </c>
      <c r="K1374" s="74"/>
      <c r="L1374" s="74"/>
      <c r="M1374" s="75"/>
      <c r="N1374" s="5">
        <v>1.8078115229970701E-2</v>
      </c>
    </row>
    <row r="1375" spans="2:14">
      <c r="B1375" s="102"/>
      <c r="I1375" s="71">
        <v>1200</v>
      </c>
      <c r="J1375" s="73" t="s">
        <v>767</v>
      </c>
      <c r="K1375" s="74"/>
      <c r="L1375" s="74"/>
      <c r="M1375" s="75"/>
      <c r="N1375" s="5">
        <v>1.8037100058187198E-2</v>
      </c>
    </row>
    <row r="1376" spans="2:14">
      <c r="B1376" s="102"/>
      <c r="I1376" s="71">
        <v>1201</v>
      </c>
      <c r="J1376" s="73" t="s">
        <v>1323</v>
      </c>
      <c r="K1376" s="74"/>
      <c r="L1376" s="74"/>
      <c r="M1376" s="75"/>
      <c r="N1376" s="5">
        <v>1.7944855819701799E-2</v>
      </c>
    </row>
    <row r="1377" spans="2:14">
      <c r="B1377" s="102"/>
      <c r="I1377" s="71">
        <v>1202</v>
      </c>
      <c r="J1377" s="73" t="s">
        <v>1442</v>
      </c>
      <c r="K1377" s="74"/>
      <c r="L1377" s="74"/>
      <c r="M1377" s="75"/>
      <c r="N1377" s="5">
        <v>1.7944855819701799E-2</v>
      </c>
    </row>
    <row r="1378" spans="2:14">
      <c r="B1378" s="102"/>
      <c r="I1378" s="71">
        <v>1203</v>
      </c>
      <c r="J1378" s="73" t="s">
        <v>1314</v>
      </c>
      <c r="K1378" s="74"/>
      <c r="L1378" s="74"/>
      <c r="M1378" s="75"/>
      <c r="N1378" s="5">
        <v>1.7886764292351101E-2</v>
      </c>
    </row>
    <row r="1379" spans="2:14">
      <c r="B1379" s="102"/>
      <c r="I1379" s="71">
        <v>1204</v>
      </c>
      <c r="J1379" s="73" t="s">
        <v>1315</v>
      </c>
      <c r="K1379" s="74"/>
      <c r="L1379" s="74"/>
      <c r="M1379" s="75"/>
      <c r="N1379" s="5">
        <v>1.7886764292351101E-2</v>
      </c>
    </row>
    <row r="1380" spans="2:14">
      <c r="B1380" s="102"/>
      <c r="I1380" s="71">
        <v>1205</v>
      </c>
      <c r="J1380" s="73" t="s">
        <v>768</v>
      </c>
      <c r="K1380" s="74"/>
      <c r="L1380" s="74"/>
      <c r="M1380" s="75"/>
      <c r="N1380" s="5">
        <v>1.77771245140819E-2</v>
      </c>
    </row>
    <row r="1381" spans="2:14">
      <c r="B1381" s="102"/>
      <c r="I1381" s="71">
        <v>1206</v>
      </c>
      <c r="J1381" s="73" t="s">
        <v>667</v>
      </c>
      <c r="K1381" s="74"/>
      <c r="L1381" s="74"/>
      <c r="M1381" s="75"/>
      <c r="N1381" s="5">
        <v>1.7695413354731501E-2</v>
      </c>
    </row>
    <row r="1382" spans="2:14">
      <c r="B1382" s="102"/>
      <c r="I1382" s="71">
        <v>1207</v>
      </c>
      <c r="J1382" s="73" t="s">
        <v>766</v>
      </c>
      <c r="K1382" s="74"/>
      <c r="L1382" s="74"/>
      <c r="M1382" s="75"/>
      <c r="N1382" s="5">
        <v>1.7477570127166098E-2</v>
      </c>
    </row>
    <row r="1383" spans="2:14">
      <c r="B1383" s="102"/>
      <c r="I1383" s="71">
        <v>1208</v>
      </c>
      <c r="J1383" s="73" t="s">
        <v>1328</v>
      </c>
      <c r="K1383" s="74"/>
      <c r="L1383" s="74"/>
      <c r="M1383" s="75"/>
      <c r="N1383" s="5">
        <v>1.7345747045870299E-2</v>
      </c>
    </row>
    <row r="1384" spans="2:14">
      <c r="B1384" s="102"/>
      <c r="I1384" s="71">
        <v>1209</v>
      </c>
      <c r="J1384" s="73" t="s">
        <v>726</v>
      </c>
      <c r="K1384" s="74"/>
      <c r="L1384" s="74"/>
      <c r="M1384" s="75"/>
      <c r="N1384" s="5">
        <v>1.72440868730066E-2</v>
      </c>
    </row>
    <row r="1385" spans="2:14">
      <c r="B1385" s="102"/>
      <c r="I1385" s="71">
        <v>1210</v>
      </c>
      <c r="J1385" s="73" t="s">
        <v>1447</v>
      </c>
      <c r="K1385" s="74"/>
      <c r="L1385" s="74"/>
      <c r="M1385" s="75"/>
      <c r="N1385" s="5">
        <v>1.71543961082508E-2</v>
      </c>
    </row>
    <row r="1386" spans="2:14">
      <c r="B1386" s="102"/>
      <c r="I1386" s="71">
        <v>1211</v>
      </c>
      <c r="J1386" s="73" t="s">
        <v>592</v>
      </c>
      <c r="K1386" s="74"/>
      <c r="L1386" s="74"/>
      <c r="M1386" s="75"/>
      <c r="N1386" s="5">
        <v>1.7052735935387E-2</v>
      </c>
    </row>
    <row r="1387" spans="2:14">
      <c r="B1387" s="102"/>
      <c r="I1387" s="71">
        <v>1212</v>
      </c>
      <c r="J1387" s="73" t="s">
        <v>946</v>
      </c>
      <c r="K1387" s="74"/>
      <c r="L1387" s="74"/>
      <c r="M1387" s="75"/>
      <c r="N1387" s="5">
        <v>1.69630451706312E-2</v>
      </c>
    </row>
    <row r="1388" spans="2:14">
      <c r="B1388" s="102"/>
      <c r="I1388" s="71">
        <v>1213</v>
      </c>
      <c r="J1388" s="73" t="s">
        <v>1329</v>
      </c>
      <c r="K1388" s="74"/>
      <c r="L1388" s="74"/>
      <c r="M1388" s="75"/>
      <c r="N1388" s="5">
        <v>1.6482672925230799E-2</v>
      </c>
    </row>
    <row r="1389" spans="2:14">
      <c r="B1389" s="102"/>
      <c r="I1389" s="71">
        <v>1214</v>
      </c>
      <c r="J1389" s="73" t="s">
        <v>770</v>
      </c>
      <c r="K1389" s="74"/>
      <c r="L1389" s="74"/>
      <c r="M1389" s="75"/>
      <c r="N1389" s="5">
        <v>1.64812365962578E-2</v>
      </c>
    </row>
    <row r="1390" spans="2:14">
      <c r="B1390" s="102"/>
      <c r="I1390" s="71">
        <v>1215</v>
      </c>
      <c r="J1390" s="73" t="s">
        <v>1448</v>
      </c>
      <c r="K1390" s="74"/>
      <c r="L1390" s="74"/>
      <c r="M1390" s="75"/>
      <c r="N1390" s="5">
        <v>1.6291321987611199E-2</v>
      </c>
    </row>
    <row r="1391" spans="2:14">
      <c r="B1391" s="102"/>
      <c r="I1391" s="71">
        <v>1216</v>
      </c>
      <c r="J1391" s="73" t="s">
        <v>1981</v>
      </c>
      <c r="K1391" s="74"/>
      <c r="L1391" s="74"/>
      <c r="M1391" s="75"/>
      <c r="N1391" s="5">
        <v>1.6226367999611802E-2</v>
      </c>
    </row>
    <row r="1392" spans="2:14">
      <c r="B1392" s="102"/>
      <c r="I1392" s="71">
        <v>1217</v>
      </c>
      <c r="J1392" s="73" t="s">
        <v>769</v>
      </c>
      <c r="K1392" s="74"/>
      <c r="L1392" s="74"/>
      <c r="M1392" s="75"/>
      <c r="N1392" s="5">
        <v>1.60589558782082E-2</v>
      </c>
    </row>
    <row r="1393" spans="2:14">
      <c r="B1393" s="102"/>
      <c r="I1393" s="71">
        <v>1218</v>
      </c>
      <c r="J1393" s="73" t="s">
        <v>421</v>
      </c>
      <c r="K1393" s="74"/>
      <c r="L1393" s="74"/>
      <c r="M1393" s="75"/>
      <c r="N1393" s="5">
        <v>1.5550655013889201E-2</v>
      </c>
    </row>
    <row r="1394" spans="2:14">
      <c r="B1394" s="102"/>
      <c r="I1394" s="71">
        <v>1219</v>
      </c>
      <c r="J1394" s="73" t="s">
        <v>656</v>
      </c>
      <c r="K1394" s="74"/>
      <c r="L1394" s="74"/>
      <c r="M1394" s="75"/>
      <c r="N1394" s="5">
        <v>1.55150659737815E-2</v>
      </c>
    </row>
    <row r="1395" spans="2:14">
      <c r="B1395" s="102"/>
      <c r="I1395" s="71">
        <v>1220</v>
      </c>
      <c r="J1395" s="73" t="s">
        <v>521</v>
      </c>
      <c r="K1395" s="74"/>
      <c r="L1395" s="74"/>
      <c r="M1395" s="75"/>
      <c r="N1395" s="5">
        <v>1.54359082881607E-2</v>
      </c>
    </row>
    <row r="1396" spans="2:14">
      <c r="B1396" s="102"/>
      <c r="I1396" s="71">
        <v>1221</v>
      </c>
      <c r="J1396" s="73" t="s">
        <v>2171</v>
      </c>
      <c r="K1396" s="74"/>
      <c r="L1396" s="74"/>
      <c r="M1396" s="75"/>
      <c r="N1396" s="5">
        <v>1.40742684217969E-2</v>
      </c>
    </row>
    <row r="1397" spans="2:14">
      <c r="B1397" s="102"/>
      <c r="I1397" s="71">
        <v>1222</v>
      </c>
      <c r="J1397" s="73" t="s">
        <v>1431</v>
      </c>
      <c r="K1397" s="74"/>
      <c r="L1397" s="74"/>
      <c r="M1397" s="75"/>
      <c r="N1397" s="5">
        <v>1.3951542090663099E-2</v>
      </c>
    </row>
    <row r="1398" spans="2:14">
      <c r="B1398" s="102"/>
      <c r="I1398" s="71">
        <v>1223</v>
      </c>
      <c r="J1398" s="73" t="s">
        <v>2112</v>
      </c>
      <c r="K1398" s="74"/>
      <c r="L1398" s="74"/>
      <c r="M1398" s="75"/>
      <c r="N1398" s="5">
        <v>1.39119632478527E-2</v>
      </c>
    </row>
    <row r="1399" spans="2:14">
      <c r="B1399" s="102"/>
      <c r="I1399" s="71">
        <v>1224</v>
      </c>
      <c r="J1399" s="73" t="s">
        <v>2113</v>
      </c>
      <c r="K1399" s="74"/>
      <c r="L1399" s="74"/>
      <c r="M1399" s="75"/>
      <c r="N1399" s="5">
        <v>1.39119632478527E-2</v>
      </c>
    </row>
    <row r="1400" spans="2:14">
      <c r="B1400" s="102"/>
      <c r="I1400" s="71">
        <v>1225</v>
      </c>
      <c r="J1400" s="73" t="s">
        <v>2187</v>
      </c>
      <c r="K1400" s="74"/>
      <c r="L1400" s="74"/>
      <c r="M1400" s="75"/>
      <c r="N1400" s="5">
        <v>1.3882917484177301E-2</v>
      </c>
    </row>
    <row r="1401" spans="2:14">
      <c r="B1401" s="102"/>
      <c r="I1401" s="71">
        <v>1226</v>
      </c>
      <c r="J1401" s="73" t="s">
        <v>685</v>
      </c>
      <c r="K1401" s="74"/>
      <c r="L1401" s="74"/>
      <c r="M1401" s="75"/>
      <c r="N1401" s="5">
        <v>1.38419023123938E-2</v>
      </c>
    </row>
    <row r="1402" spans="2:14">
      <c r="B1402" s="102"/>
      <c r="I1402" s="71">
        <v>1227</v>
      </c>
      <c r="J1402" s="73" t="s">
        <v>2050</v>
      </c>
      <c r="K1402" s="74"/>
      <c r="L1402" s="74"/>
      <c r="M1402" s="75"/>
      <c r="N1402" s="5">
        <v>1.38419023123938E-2</v>
      </c>
    </row>
    <row r="1403" spans="2:14">
      <c r="B1403" s="102"/>
      <c r="I1403" s="71">
        <v>1228</v>
      </c>
      <c r="J1403" s="73" t="s">
        <v>1312</v>
      </c>
      <c r="K1403" s="74"/>
      <c r="L1403" s="74"/>
      <c r="M1403" s="75"/>
      <c r="N1403" s="5">
        <v>1.3760191153043499E-2</v>
      </c>
    </row>
    <row r="1404" spans="2:14">
      <c r="B1404" s="102"/>
      <c r="I1404" s="71">
        <v>1229</v>
      </c>
      <c r="J1404" s="73" t="s">
        <v>1010</v>
      </c>
      <c r="K1404" s="74"/>
      <c r="L1404" s="74"/>
      <c r="M1404" s="75"/>
      <c r="N1404" s="5">
        <v>1.3691566546557701E-2</v>
      </c>
    </row>
    <row r="1405" spans="2:14">
      <c r="B1405" s="102"/>
      <c r="I1405" s="71">
        <v>1230</v>
      </c>
      <c r="J1405" s="73" t="s">
        <v>1140</v>
      </c>
      <c r="K1405" s="74"/>
      <c r="L1405" s="74"/>
      <c r="M1405" s="75"/>
      <c r="N1405" s="5">
        <v>1.3691566546557701E-2</v>
      </c>
    </row>
    <row r="1406" spans="2:14">
      <c r="B1406" s="102"/>
      <c r="I1406" s="71">
        <v>1231</v>
      </c>
      <c r="J1406" s="73" t="s">
        <v>1432</v>
      </c>
      <c r="K1406" s="74"/>
      <c r="L1406" s="74"/>
      <c r="M1406" s="75"/>
      <c r="N1406" s="5">
        <v>1.35543173335862E-2</v>
      </c>
    </row>
    <row r="1407" spans="2:14">
      <c r="B1407" s="102"/>
      <c r="I1407" s="71">
        <v>1232</v>
      </c>
      <c r="J1407" s="73" t="s">
        <v>2192</v>
      </c>
      <c r="K1407" s="74"/>
      <c r="L1407" s="74"/>
      <c r="M1407" s="75"/>
      <c r="N1407" s="5">
        <v>1.35147384907758E-2</v>
      </c>
    </row>
    <row r="1408" spans="2:14">
      <c r="B1408" s="102"/>
      <c r="I1408" s="71">
        <v>1233</v>
      </c>
      <c r="J1408" s="73" t="s">
        <v>1313</v>
      </c>
      <c r="K1408" s="74"/>
      <c r="L1408" s="74"/>
      <c r="M1408" s="75"/>
      <c r="N1408" s="5">
        <v>1.33629663959666E-2</v>
      </c>
    </row>
    <row r="1409" spans="2:14">
      <c r="B1409" s="102"/>
      <c r="I1409" s="71">
        <v>1234</v>
      </c>
      <c r="J1409" s="73" t="s">
        <v>1011</v>
      </c>
      <c r="K1409" s="74"/>
      <c r="L1409" s="74"/>
      <c r="M1409" s="75"/>
      <c r="N1409" s="5">
        <v>1.31861383401847E-2</v>
      </c>
    </row>
    <row r="1410" spans="2:14">
      <c r="B1410" s="102"/>
      <c r="I1410" s="71">
        <v>1235</v>
      </c>
      <c r="J1410" s="73" t="s">
        <v>1141</v>
      </c>
      <c r="K1410" s="74"/>
      <c r="L1410" s="74"/>
      <c r="M1410" s="75"/>
      <c r="N1410" s="5">
        <v>1.29947874025651E-2</v>
      </c>
    </row>
    <row r="1411" spans="2:14">
      <c r="B1411" s="102"/>
      <c r="I1411" s="71">
        <v>1236</v>
      </c>
      <c r="J1411" s="73" t="s">
        <v>1392</v>
      </c>
      <c r="K1411" s="74"/>
      <c r="L1411" s="74"/>
      <c r="M1411" s="75"/>
      <c r="N1411" s="5">
        <v>1.2201455033168E-2</v>
      </c>
    </row>
    <row r="1412" spans="2:14">
      <c r="B1412" s="102"/>
      <c r="I1412" s="71">
        <v>1237</v>
      </c>
      <c r="J1412" s="73" t="s">
        <v>1396</v>
      </c>
      <c r="K1412" s="74"/>
      <c r="L1412" s="74"/>
      <c r="M1412" s="75"/>
      <c r="N1412" s="5">
        <v>1.2201455033168E-2</v>
      </c>
    </row>
    <row r="1413" spans="2:14">
      <c r="B1413" s="102"/>
      <c r="I1413" s="71">
        <v>1238</v>
      </c>
      <c r="J1413" s="73" t="s">
        <v>684</v>
      </c>
      <c r="K1413" s="74"/>
      <c r="L1413" s="74"/>
      <c r="M1413" s="75"/>
      <c r="N1413" s="5">
        <v>1.1874291211549801E-2</v>
      </c>
    </row>
    <row r="1414" spans="2:14">
      <c r="B1414" s="102"/>
      <c r="I1414" s="71">
        <v>1239</v>
      </c>
      <c r="J1414" s="73" t="s">
        <v>2057</v>
      </c>
      <c r="K1414" s="74"/>
      <c r="L1414" s="74"/>
      <c r="M1414" s="75"/>
      <c r="N1414" s="5">
        <v>1.1874291211549801E-2</v>
      </c>
    </row>
    <row r="1415" spans="2:14">
      <c r="B1415" s="102"/>
      <c r="I1415" s="71">
        <v>1240</v>
      </c>
      <c r="J1415" s="73" t="s">
        <v>1613</v>
      </c>
      <c r="K1415" s="74"/>
      <c r="L1415" s="74"/>
      <c r="M1415" s="75"/>
      <c r="N1415" s="5">
        <v>1.15399457450669E-2</v>
      </c>
    </row>
    <row r="1416" spans="2:14">
      <c r="B1416" s="102"/>
      <c r="I1416" s="71">
        <v>1241</v>
      </c>
      <c r="J1416" s="73" t="s">
        <v>437</v>
      </c>
      <c r="K1416" s="74"/>
      <c r="L1416" s="74"/>
      <c r="M1416" s="75"/>
      <c r="N1416" s="5">
        <v>1.13292841623664E-2</v>
      </c>
    </row>
    <row r="1417" spans="2:14">
      <c r="B1417" s="102"/>
      <c r="I1417" s="71">
        <v>1242</v>
      </c>
      <c r="J1417" s="73" t="s">
        <v>730</v>
      </c>
      <c r="K1417" s="74"/>
      <c r="L1417" s="74"/>
      <c r="M1417" s="75"/>
      <c r="N1417" s="5">
        <v>1.10627653418288E-2</v>
      </c>
    </row>
    <row r="1418" spans="2:14">
      <c r="B1418" s="102"/>
      <c r="I1418" s="71">
        <v>1243</v>
      </c>
      <c r="J1418" s="73" t="s">
        <v>1427</v>
      </c>
      <c r="K1418" s="74"/>
      <c r="L1418" s="74"/>
      <c r="M1418" s="75"/>
      <c r="N1418" s="5">
        <v>1.10627653418288E-2</v>
      </c>
    </row>
    <row r="1419" spans="2:14">
      <c r="B1419" s="102"/>
      <c r="I1419" s="71">
        <v>1244</v>
      </c>
      <c r="J1419" s="73" t="s">
        <v>1428</v>
      </c>
      <c r="K1419" s="74"/>
      <c r="L1419" s="74"/>
      <c r="M1419" s="75"/>
      <c r="N1419" s="5">
        <v>1.10627653418288E-2</v>
      </c>
    </row>
    <row r="1420" spans="2:14">
      <c r="B1420" s="102"/>
      <c r="I1420" s="71">
        <v>1245</v>
      </c>
      <c r="J1420" s="73" t="s">
        <v>596</v>
      </c>
      <c r="K1420" s="74"/>
      <c r="L1420" s="74"/>
      <c r="M1420" s="75"/>
      <c r="N1420" s="5">
        <v>1.08714144042092E-2</v>
      </c>
    </row>
    <row r="1421" spans="2:14">
      <c r="B1421" s="102"/>
      <c r="I1421" s="71">
        <v>1246</v>
      </c>
      <c r="J1421" s="73" t="s">
        <v>1308</v>
      </c>
      <c r="K1421" s="74"/>
      <c r="L1421" s="74"/>
      <c r="M1421" s="75"/>
      <c r="N1421" s="5">
        <v>1.08714144042092E-2</v>
      </c>
    </row>
    <row r="1422" spans="2:14">
      <c r="B1422" s="102"/>
      <c r="I1422" s="71">
        <v>1247</v>
      </c>
      <c r="J1422" s="73" t="s">
        <v>1309</v>
      </c>
      <c r="K1422" s="74"/>
      <c r="L1422" s="74"/>
      <c r="M1422" s="75"/>
      <c r="N1422" s="5">
        <v>1.08714144042092E-2</v>
      </c>
    </row>
    <row r="1423" spans="2:14">
      <c r="B1423" s="102"/>
      <c r="I1423" s="71">
        <v>1248</v>
      </c>
      <c r="J1423" s="73" t="s">
        <v>671</v>
      </c>
      <c r="K1423" s="74"/>
      <c r="L1423" s="74"/>
      <c r="M1423" s="75"/>
      <c r="N1423" s="5">
        <v>1.06800634665896E-2</v>
      </c>
    </row>
    <row r="1424" spans="2:14">
      <c r="B1424" s="102"/>
      <c r="I1424" s="71">
        <v>1249</v>
      </c>
      <c r="J1424" s="73" t="s">
        <v>661</v>
      </c>
      <c r="K1424" s="74"/>
      <c r="L1424" s="74"/>
      <c r="M1424" s="75"/>
      <c r="N1424" s="5">
        <v>9.7113393703835392E-3</v>
      </c>
    </row>
    <row r="1425" spans="2:14">
      <c r="B1425" s="102"/>
      <c r="I1425" s="71">
        <v>1250</v>
      </c>
      <c r="J1425" s="73" t="s">
        <v>655</v>
      </c>
      <c r="K1425" s="74"/>
      <c r="L1425" s="74"/>
      <c r="M1425" s="75"/>
      <c r="N1425" s="5">
        <v>9.4038053780624697E-3</v>
      </c>
    </row>
    <row r="1426" spans="2:14">
      <c r="B1426" s="102"/>
      <c r="I1426" s="71">
        <v>1251</v>
      </c>
      <c r="J1426" s="73" t="s">
        <v>1998</v>
      </c>
      <c r="K1426" s="74"/>
      <c r="L1426" s="74"/>
      <c r="M1426" s="75"/>
      <c r="N1426" s="5">
        <v>9.4038053780624697E-3</v>
      </c>
    </row>
    <row r="1427" spans="2:14">
      <c r="B1427" s="102"/>
      <c r="I1427" s="71">
        <v>1252</v>
      </c>
      <c r="J1427" s="73" t="s">
        <v>1397</v>
      </c>
      <c r="K1427" s="74"/>
      <c r="L1427" s="74"/>
      <c r="M1427" s="75"/>
      <c r="N1427" s="5">
        <v>8.8323060389333893E-3</v>
      </c>
    </row>
    <row r="1428" spans="2:14">
      <c r="B1428" s="102"/>
      <c r="I1428" s="71">
        <v>1253</v>
      </c>
      <c r="J1428" s="73" t="s">
        <v>1401</v>
      </c>
      <c r="K1428" s="74"/>
      <c r="L1428" s="74"/>
      <c r="M1428" s="75"/>
      <c r="N1428" s="5">
        <v>8.8323060389333893E-3</v>
      </c>
    </row>
    <row r="1429" spans="2:14">
      <c r="B1429" s="102"/>
      <c r="I1429" s="71">
        <v>1254</v>
      </c>
      <c r="J1429" s="73" t="s">
        <v>1435</v>
      </c>
      <c r="K1429" s="74"/>
      <c r="L1429" s="74"/>
      <c r="M1429" s="75"/>
      <c r="N1429" s="5">
        <v>8.8246456177444102E-3</v>
      </c>
    </row>
    <row r="1430" spans="2:14">
      <c r="B1430" s="102"/>
      <c r="I1430" s="71">
        <v>1255</v>
      </c>
      <c r="J1430" s="73" t="s">
        <v>471</v>
      </c>
      <c r="K1430" s="74"/>
      <c r="L1430" s="74"/>
      <c r="M1430" s="75"/>
      <c r="N1430" s="5">
        <v>8.7730973668259105E-3</v>
      </c>
    </row>
    <row r="1431" spans="2:14">
      <c r="B1431" s="102"/>
      <c r="I1431" s="71">
        <v>1256</v>
      </c>
      <c r="J1431" s="73" t="s">
        <v>472</v>
      </c>
      <c r="K1431" s="74"/>
      <c r="L1431" s="74"/>
      <c r="M1431" s="75"/>
      <c r="N1431" s="5">
        <v>8.7730973668259105E-3</v>
      </c>
    </row>
    <row r="1432" spans="2:14">
      <c r="B1432" s="102"/>
      <c r="I1432" s="71">
        <v>1257</v>
      </c>
      <c r="J1432" s="73" t="s">
        <v>665</v>
      </c>
      <c r="K1432" s="74"/>
      <c r="L1432" s="74"/>
      <c r="M1432" s="75"/>
      <c r="N1432" s="5">
        <v>8.7429344583939209E-3</v>
      </c>
    </row>
    <row r="1433" spans="2:14">
      <c r="B1433" s="102"/>
      <c r="I1433" s="71">
        <v>1258</v>
      </c>
      <c r="J1433" s="73" t="s">
        <v>1436</v>
      </c>
      <c r="K1433" s="74"/>
      <c r="L1433" s="74"/>
      <c r="M1433" s="75"/>
      <c r="N1433" s="5">
        <v>8.6728735229351997E-3</v>
      </c>
    </row>
    <row r="1434" spans="2:14">
      <c r="B1434" s="102"/>
      <c r="I1434" s="71">
        <v>1259</v>
      </c>
      <c r="J1434" s="73" t="s">
        <v>1391</v>
      </c>
      <c r="K1434" s="74"/>
      <c r="L1434" s="74"/>
      <c r="M1434" s="75"/>
      <c r="N1434" s="5">
        <v>8.6685645360162107E-3</v>
      </c>
    </row>
    <row r="1435" spans="2:14">
      <c r="B1435" s="102"/>
      <c r="I1435" s="71">
        <v>1260</v>
      </c>
      <c r="J1435" s="73" t="s">
        <v>1395</v>
      </c>
      <c r="K1435" s="74"/>
      <c r="L1435" s="74"/>
      <c r="M1435" s="75"/>
      <c r="N1435" s="5">
        <v>8.6685645360162107E-3</v>
      </c>
    </row>
    <row r="1436" spans="2:14">
      <c r="B1436" s="102"/>
      <c r="I1436" s="71">
        <v>1261</v>
      </c>
      <c r="J1436" s="73" t="s">
        <v>420</v>
      </c>
      <c r="K1436" s="74"/>
      <c r="L1436" s="74"/>
      <c r="M1436" s="75"/>
      <c r="N1436" s="5">
        <v>8.6344118248814408E-3</v>
      </c>
    </row>
    <row r="1437" spans="2:14">
      <c r="B1437" s="102"/>
      <c r="I1437" s="71">
        <v>1262</v>
      </c>
      <c r="J1437" s="73" t="s">
        <v>1317</v>
      </c>
      <c r="K1437" s="74"/>
      <c r="L1437" s="74"/>
      <c r="M1437" s="75"/>
      <c r="N1437" s="5">
        <v>8.4815225853156102E-3</v>
      </c>
    </row>
    <row r="1438" spans="2:14">
      <c r="B1438" s="102"/>
      <c r="I1438" s="71">
        <v>1263</v>
      </c>
      <c r="J1438" s="73" t="s">
        <v>2076</v>
      </c>
      <c r="K1438" s="74"/>
      <c r="L1438" s="74"/>
      <c r="M1438" s="75"/>
      <c r="N1438" s="5">
        <v>8.2505928048856193E-3</v>
      </c>
    </row>
    <row r="1439" spans="2:14">
      <c r="B1439" s="102"/>
      <c r="I1439" s="71">
        <v>1264</v>
      </c>
      <c r="J1439" s="73" t="s">
        <v>2077</v>
      </c>
      <c r="K1439" s="74"/>
      <c r="L1439" s="74"/>
      <c r="M1439" s="75"/>
      <c r="N1439" s="5">
        <v>8.2505928048856193E-3</v>
      </c>
    </row>
    <row r="1440" spans="2:14">
      <c r="B1440" s="102"/>
      <c r="I1440" s="71">
        <v>1265</v>
      </c>
      <c r="J1440" s="73" t="s">
        <v>1087</v>
      </c>
      <c r="K1440" s="74"/>
      <c r="L1440" s="74"/>
      <c r="M1440" s="75"/>
      <c r="N1440" s="5">
        <v>8.1594657111567302E-3</v>
      </c>
    </row>
    <row r="1441" spans="2:14">
      <c r="B1441" s="102"/>
      <c r="I1441" s="71">
        <v>1266</v>
      </c>
      <c r="J1441" s="73" t="s">
        <v>1077</v>
      </c>
      <c r="K1441" s="74"/>
      <c r="L1441" s="74"/>
      <c r="M1441" s="75"/>
      <c r="N1441" s="5">
        <v>8.0763182228332907E-3</v>
      </c>
    </row>
    <row r="1442" spans="2:14">
      <c r="B1442" s="102"/>
      <c r="I1442" s="71">
        <v>1267</v>
      </c>
      <c r="J1442" s="73" t="s">
        <v>944</v>
      </c>
      <c r="K1442" s="74"/>
      <c r="L1442" s="74"/>
      <c r="M1442" s="75"/>
      <c r="N1442" s="5">
        <v>8.0592418672660298E-3</v>
      </c>
    </row>
    <row r="1443" spans="2:14">
      <c r="B1443" s="102"/>
      <c r="I1443" s="71">
        <v>1268</v>
      </c>
      <c r="J1443" s="73" t="s">
        <v>1316</v>
      </c>
      <c r="K1443" s="74"/>
      <c r="L1443" s="74"/>
      <c r="M1443" s="75"/>
      <c r="N1443" s="5">
        <v>8.0592418672660298E-3</v>
      </c>
    </row>
    <row r="1444" spans="2:14">
      <c r="B1444" s="102"/>
      <c r="I1444" s="71">
        <v>1269</v>
      </c>
      <c r="J1444" s="73" t="s">
        <v>821</v>
      </c>
      <c r="K1444" s="74"/>
      <c r="L1444" s="74"/>
      <c r="M1444" s="75"/>
      <c r="N1444" s="5">
        <v>8.0222164981852192E-3</v>
      </c>
    </row>
    <row r="1445" spans="2:14">
      <c r="B1445" s="102"/>
      <c r="I1445" s="71">
        <v>1270</v>
      </c>
      <c r="J1445" s="73" t="s">
        <v>952</v>
      </c>
      <c r="K1445" s="74"/>
      <c r="L1445" s="74"/>
      <c r="M1445" s="75"/>
      <c r="N1445" s="5">
        <v>7.9746580499694998E-3</v>
      </c>
    </row>
    <row r="1446" spans="2:14">
      <c r="B1446" s="102"/>
      <c r="I1446" s="71">
        <v>1271</v>
      </c>
      <c r="J1446" s="73" t="s">
        <v>1086</v>
      </c>
      <c r="K1446" s="74"/>
      <c r="L1446" s="74"/>
      <c r="M1446" s="75"/>
      <c r="N1446" s="5">
        <v>7.9681147735371407E-3</v>
      </c>
    </row>
    <row r="1447" spans="2:14">
      <c r="B1447" s="102"/>
      <c r="I1447" s="71">
        <v>1272</v>
      </c>
      <c r="J1447" s="73" t="s">
        <v>2045</v>
      </c>
      <c r="K1447" s="74"/>
      <c r="L1447" s="74"/>
      <c r="M1447" s="75"/>
      <c r="N1447" s="5">
        <v>7.9681147735371407E-3</v>
      </c>
    </row>
    <row r="1448" spans="2:14">
      <c r="B1448" s="102"/>
      <c r="I1448" s="71">
        <v>1273</v>
      </c>
      <c r="J1448" s="73" t="s">
        <v>577</v>
      </c>
      <c r="K1448" s="74"/>
      <c r="L1448" s="74"/>
      <c r="M1448" s="75"/>
      <c r="N1448" s="5">
        <v>7.7622409540798604E-3</v>
      </c>
    </row>
    <row r="1449" spans="2:14">
      <c r="B1449" s="102"/>
      <c r="I1449" s="71">
        <v>1274</v>
      </c>
      <c r="J1449" s="73" t="s">
        <v>1084</v>
      </c>
      <c r="K1449" s="74"/>
      <c r="L1449" s="74"/>
      <c r="M1449" s="75"/>
      <c r="N1449" s="5">
        <v>7.6540375047837103E-3</v>
      </c>
    </row>
    <row r="1450" spans="2:14">
      <c r="B1450" s="102"/>
      <c r="I1450" s="71">
        <v>1275</v>
      </c>
      <c r="J1450" s="73" t="s">
        <v>2048</v>
      </c>
      <c r="K1450" s="74"/>
      <c r="L1450" s="74"/>
      <c r="M1450" s="75"/>
      <c r="N1450" s="5">
        <v>7.6540375047837103E-3</v>
      </c>
    </row>
    <row r="1451" spans="2:14">
      <c r="B1451" s="102"/>
      <c r="I1451" s="71">
        <v>1276</v>
      </c>
      <c r="J1451" s="73" t="s">
        <v>2049</v>
      </c>
      <c r="K1451" s="74"/>
      <c r="L1451" s="74"/>
      <c r="M1451" s="75"/>
      <c r="N1451" s="5">
        <v>7.6540375047837103E-3</v>
      </c>
    </row>
    <row r="1452" spans="2:14">
      <c r="B1452" s="102"/>
      <c r="I1452" s="71">
        <v>1277</v>
      </c>
      <c r="J1452" s="73" t="s">
        <v>1085</v>
      </c>
      <c r="K1452" s="74"/>
      <c r="L1452" s="74"/>
      <c r="M1452" s="75"/>
      <c r="N1452" s="5">
        <v>7.5854128982979496E-3</v>
      </c>
    </row>
    <row r="1453" spans="2:14">
      <c r="B1453" s="102"/>
      <c r="I1453" s="71">
        <v>1278</v>
      </c>
      <c r="J1453" s="73" t="s">
        <v>2047</v>
      </c>
      <c r="K1453" s="74"/>
      <c r="L1453" s="74"/>
      <c r="M1453" s="75"/>
      <c r="N1453" s="5">
        <v>7.5854128982979496E-3</v>
      </c>
    </row>
    <row r="1454" spans="2:14">
      <c r="B1454" s="102"/>
      <c r="I1454" s="71">
        <v>1279</v>
      </c>
      <c r="J1454" s="73" t="s">
        <v>2046</v>
      </c>
      <c r="K1454" s="74"/>
      <c r="L1454" s="74"/>
      <c r="M1454" s="75"/>
      <c r="N1454" s="5">
        <v>7.5854128982979496E-3</v>
      </c>
    </row>
    <row r="1455" spans="2:14">
      <c r="B1455" s="102"/>
      <c r="I1455" s="71">
        <v>1280</v>
      </c>
      <c r="J1455" s="73" t="s">
        <v>581</v>
      </c>
      <c r="K1455" s="74"/>
      <c r="L1455" s="74"/>
      <c r="M1455" s="75"/>
      <c r="N1455" s="5">
        <v>7.5167882918121898E-3</v>
      </c>
    </row>
    <row r="1456" spans="2:14">
      <c r="B1456" s="102"/>
      <c r="I1456" s="71">
        <v>1281</v>
      </c>
      <c r="J1456" s="73" t="s">
        <v>578</v>
      </c>
      <c r="K1456" s="74"/>
      <c r="L1456" s="74"/>
      <c r="M1456" s="75"/>
      <c r="N1456" s="5">
        <v>7.4877425281368202E-3</v>
      </c>
    </row>
    <row r="1457" spans="2:14">
      <c r="B1457" s="102"/>
      <c r="I1457" s="71">
        <v>1282</v>
      </c>
      <c r="J1457" s="73" t="s">
        <v>841</v>
      </c>
      <c r="K1457" s="74"/>
      <c r="L1457" s="74"/>
      <c r="M1457" s="75"/>
      <c r="N1457" s="5">
        <v>7.44816368532643E-3</v>
      </c>
    </row>
    <row r="1458" spans="2:14">
      <c r="B1458" s="102"/>
      <c r="I1458" s="71">
        <v>1283</v>
      </c>
      <c r="J1458" s="73" t="s">
        <v>1076</v>
      </c>
      <c r="K1458" s="74"/>
      <c r="L1458" s="74"/>
      <c r="M1458" s="75"/>
      <c r="N1458" s="5">
        <v>7.3795390788406702E-3</v>
      </c>
    </row>
    <row r="1459" spans="2:14">
      <c r="B1459" s="102"/>
      <c r="I1459" s="71">
        <v>1284</v>
      </c>
      <c r="J1459" s="73" t="s">
        <v>2066</v>
      </c>
      <c r="K1459" s="74"/>
      <c r="L1459" s="74"/>
      <c r="M1459" s="75"/>
      <c r="N1459" s="5">
        <v>7.3795390788406702E-3</v>
      </c>
    </row>
    <row r="1460" spans="2:14">
      <c r="B1460" s="102"/>
      <c r="I1460" s="71">
        <v>1285</v>
      </c>
      <c r="J1460" s="73" t="s">
        <v>641</v>
      </c>
      <c r="K1460" s="74"/>
      <c r="L1460" s="74"/>
      <c r="M1460" s="75"/>
      <c r="N1460" s="5">
        <v>7.3254373541926003E-3</v>
      </c>
    </row>
    <row r="1461" spans="2:14">
      <c r="B1461" s="102"/>
      <c r="I1461" s="71">
        <v>1286</v>
      </c>
      <c r="J1461" s="73" t="s">
        <v>825</v>
      </c>
      <c r="K1461" s="74"/>
      <c r="L1461" s="74"/>
      <c r="M1461" s="75"/>
      <c r="N1461" s="5">
        <v>7.3254373541926003E-3</v>
      </c>
    </row>
    <row r="1462" spans="2:14">
      <c r="B1462" s="102"/>
      <c r="I1462" s="71">
        <v>1287</v>
      </c>
      <c r="J1462" s="73" t="s">
        <v>845</v>
      </c>
      <c r="K1462" s="74"/>
      <c r="L1462" s="74"/>
      <c r="M1462" s="75"/>
      <c r="N1462" s="5">
        <v>7.3254373541926003E-3</v>
      </c>
    </row>
    <row r="1463" spans="2:14">
      <c r="B1463" s="102"/>
      <c r="I1463" s="71">
        <v>1288</v>
      </c>
      <c r="J1463" s="73" t="s">
        <v>1139</v>
      </c>
      <c r="K1463" s="74"/>
      <c r="L1463" s="74"/>
      <c r="M1463" s="75"/>
      <c r="N1463" s="5">
        <v>7.2502694712746002E-3</v>
      </c>
    </row>
    <row r="1464" spans="2:14">
      <c r="B1464" s="102"/>
      <c r="I1464" s="71">
        <v>1289</v>
      </c>
      <c r="J1464" s="73" t="s">
        <v>2161</v>
      </c>
      <c r="K1464" s="74"/>
      <c r="L1464" s="74"/>
      <c r="M1464" s="75"/>
      <c r="N1464" s="5">
        <v>7.2502694712746002E-3</v>
      </c>
    </row>
    <row r="1465" spans="2:14">
      <c r="B1465" s="102"/>
      <c r="I1465" s="71">
        <v>1290</v>
      </c>
      <c r="J1465" s="73" t="s">
        <v>822</v>
      </c>
      <c r="K1465" s="74"/>
      <c r="L1465" s="74"/>
      <c r="M1465" s="75"/>
      <c r="N1465" s="5">
        <v>7.1736652593833898E-3</v>
      </c>
    </row>
    <row r="1466" spans="2:14">
      <c r="B1466" s="102"/>
      <c r="I1466" s="71">
        <v>1291</v>
      </c>
      <c r="J1466" s="73" t="s">
        <v>1009</v>
      </c>
      <c r="K1466" s="74"/>
      <c r="L1466" s="74"/>
      <c r="M1466" s="75"/>
      <c r="N1466" s="5">
        <v>7.0589185336550099E-3</v>
      </c>
    </row>
    <row r="1467" spans="2:14">
      <c r="B1467" s="102"/>
      <c r="I1467" s="71">
        <v>1292</v>
      </c>
      <c r="J1467" s="73" t="s">
        <v>2166</v>
      </c>
      <c r="K1467" s="74"/>
      <c r="L1467" s="74"/>
      <c r="M1467" s="75"/>
      <c r="N1467" s="5">
        <v>7.0589185336550099E-3</v>
      </c>
    </row>
    <row r="1468" spans="2:14">
      <c r="B1468" s="102"/>
      <c r="I1468" s="71">
        <v>1293</v>
      </c>
      <c r="J1468" s="73" t="s">
        <v>580</v>
      </c>
      <c r="K1468" s="74"/>
      <c r="L1468" s="74"/>
      <c r="M1468" s="75"/>
      <c r="N1468" s="5">
        <v>6.9427354789534101E-3</v>
      </c>
    </row>
    <row r="1469" spans="2:14">
      <c r="B1469" s="102"/>
      <c r="I1469" s="71">
        <v>1294</v>
      </c>
      <c r="J1469" s="73" t="s">
        <v>640</v>
      </c>
      <c r="K1469" s="74"/>
      <c r="L1469" s="74"/>
      <c r="M1469" s="75"/>
      <c r="N1469" s="5">
        <v>6.9427354789534101E-3</v>
      </c>
    </row>
    <row r="1470" spans="2:14">
      <c r="B1470" s="102"/>
      <c r="I1470" s="71">
        <v>1295</v>
      </c>
      <c r="J1470" s="73" t="s">
        <v>844</v>
      </c>
      <c r="K1470" s="74"/>
      <c r="L1470" s="74"/>
      <c r="M1470" s="75"/>
      <c r="N1470" s="5">
        <v>6.9427354789534101E-3</v>
      </c>
    </row>
    <row r="1471" spans="2:14">
      <c r="B1471" s="102"/>
      <c r="I1471" s="71">
        <v>1296</v>
      </c>
      <c r="J1471" s="73" t="s">
        <v>1083</v>
      </c>
      <c r="K1471" s="74"/>
      <c r="L1471" s="74"/>
      <c r="M1471" s="75"/>
      <c r="N1471" s="5">
        <v>6.8886337543053299E-3</v>
      </c>
    </row>
    <row r="1472" spans="2:14">
      <c r="B1472" s="102"/>
      <c r="I1472" s="71">
        <v>1297</v>
      </c>
      <c r="J1472" s="73" t="s">
        <v>2060</v>
      </c>
      <c r="K1472" s="74"/>
      <c r="L1472" s="74"/>
      <c r="M1472" s="75"/>
      <c r="N1472" s="5">
        <v>6.8886337543053299E-3</v>
      </c>
    </row>
    <row r="1473" spans="2:14">
      <c r="B1473" s="102"/>
      <c r="I1473" s="71">
        <v>1298</v>
      </c>
      <c r="J1473" s="73" t="s">
        <v>2061</v>
      </c>
      <c r="K1473" s="74"/>
      <c r="L1473" s="74"/>
      <c r="M1473" s="75"/>
      <c r="N1473" s="5">
        <v>6.8886337543053299E-3</v>
      </c>
    </row>
    <row r="1474" spans="2:14">
      <c r="B1474" s="102"/>
      <c r="I1474" s="71">
        <v>1299</v>
      </c>
      <c r="J1474" s="73" t="s">
        <v>2184</v>
      </c>
      <c r="K1474" s="74"/>
      <c r="L1474" s="74"/>
      <c r="M1474" s="75"/>
      <c r="N1474" s="5">
        <v>6.86756759603541E-3</v>
      </c>
    </row>
    <row r="1475" spans="2:14">
      <c r="B1475" s="102"/>
      <c r="I1475" s="71">
        <v>1300</v>
      </c>
      <c r="J1475" s="73" t="s">
        <v>579</v>
      </c>
      <c r="K1475" s="74"/>
      <c r="L1475" s="74"/>
      <c r="M1475" s="75"/>
      <c r="N1475" s="5">
        <v>6.5850895646869297E-3</v>
      </c>
    </row>
    <row r="1476" spans="2:14">
      <c r="B1476" s="102"/>
      <c r="I1476" s="71">
        <v>1301</v>
      </c>
      <c r="J1476" s="73" t="s">
        <v>637</v>
      </c>
      <c r="K1476" s="74"/>
      <c r="L1476" s="74"/>
      <c r="M1476" s="75"/>
      <c r="N1476" s="5">
        <v>6.5455107218765404E-3</v>
      </c>
    </row>
    <row r="1477" spans="2:14">
      <c r="B1477" s="102"/>
      <c r="I1477" s="71">
        <v>1302</v>
      </c>
      <c r="J1477" s="73" t="s">
        <v>842</v>
      </c>
      <c r="K1477" s="74"/>
      <c r="L1477" s="74"/>
      <c r="M1477" s="75"/>
      <c r="N1477" s="5">
        <v>6.5309878400388504E-3</v>
      </c>
    </row>
    <row r="1478" spans="2:14">
      <c r="B1478" s="102"/>
      <c r="I1478" s="71">
        <v>1303</v>
      </c>
      <c r="J1478" s="73" t="s">
        <v>638</v>
      </c>
      <c r="K1478" s="74"/>
      <c r="L1478" s="74"/>
      <c r="M1478" s="75"/>
      <c r="N1478" s="5">
        <v>6.4623632335530897E-3</v>
      </c>
    </row>
    <row r="1479" spans="2:14">
      <c r="B1479" s="102"/>
      <c r="I1479" s="71">
        <v>1304</v>
      </c>
      <c r="J1479" s="73" t="s">
        <v>462</v>
      </c>
      <c r="K1479" s="74"/>
      <c r="L1479" s="74"/>
      <c r="M1479" s="75"/>
      <c r="N1479" s="5">
        <v>6.4017182324727804E-3</v>
      </c>
    </row>
    <row r="1480" spans="2:14">
      <c r="B1480" s="102"/>
      <c r="I1480" s="71">
        <v>1305</v>
      </c>
      <c r="J1480" s="73" t="s">
        <v>469</v>
      </c>
      <c r="K1480" s="74"/>
      <c r="L1480" s="74"/>
      <c r="M1480" s="75"/>
      <c r="N1480" s="5">
        <v>6.4017182324727804E-3</v>
      </c>
    </row>
    <row r="1481" spans="2:14">
      <c r="B1481" s="102"/>
      <c r="I1481" s="71">
        <v>1306</v>
      </c>
      <c r="J1481" s="73" t="s">
        <v>2081</v>
      </c>
      <c r="K1481" s="74"/>
      <c r="L1481" s="74"/>
      <c r="M1481" s="75"/>
      <c r="N1481" s="5">
        <v>6.2459563349607904E-3</v>
      </c>
    </row>
    <row r="1482" spans="2:14">
      <c r="B1482" s="102"/>
      <c r="I1482" s="71">
        <v>1307</v>
      </c>
      <c r="J1482" s="73" t="s">
        <v>824</v>
      </c>
      <c r="K1482" s="74"/>
      <c r="L1482" s="74"/>
      <c r="M1482" s="75"/>
      <c r="N1482" s="5">
        <v>6.1773317284750297E-3</v>
      </c>
    </row>
    <row r="1483" spans="2:14">
      <c r="B1483" s="102"/>
      <c r="I1483" s="71">
        <v>1308</v>
      </c>
      <c r="J1483" s="73" t="s">
        <v>823</v>
      </c>
      <c r="K1483" s="74"/>
      <c r="L1483" s="74"/>
      <c r="M1483" s="75"/>
      <c r="N1483" s="5">
        <v>6.1337630829619797E-3</v>
      </c>
    </row>
    <row r="1484" spans="2:14">
      <c r="B1484" s="102"/>
      <c r="I1484" s="71">
        <v>1309</v>
      </c>
      <c r="J1484" s="73" t="s">
        <v>1075</v>
      </c>
      <c r="K1484" s="74"/>
      <c r="L1484" s="74"/>
      <c r="M1484" s="75"/>
      <c r="N1484" s="5">
        <v>5.9859807908554403E-3</v>
      </c>
    </row>
    <row r="1485" spans="2:14">
      <c r="B1485" s="102"/>
      <c r="I1485" s="71">
        <v>1310</v>
      </c>
      <c r="J1485" s="73" t="s">
        <v>2082</v>
      </c>
      <c r="K1485" s="74"/>
      <c r="L1485" s="74"/>
      <c r="M1485" s="75"/>
      <c r="N1485" s="5">
        <v>5.9859807908554403E-3</v>
      </c>
    </row>
    <row r="1486" spans="2:14">
      <c r="B1486" s="102"/>
      <c r="I1486" s="71">
        <v>1311</v>
      </c>
      <c r="J1486" s="73" t="s">
        <v>363</v>
      </c>
      <c r="K1486" s="74"/>
      <c r="L1486" s="74"/>
      <c r="M1486" s="75"/>
      <c r="N1486" s="5">
        <v>5.9173561843696796E-3</v>
      </c>
    </row>
    <row r="1487" spans="2:14">
      <c r="B1487" s="102"/>
      <c r="I1487" s="71">
        <v>1312</v>
      </c>
      <c r="J1487" s="73" t="s">
        <v>2115</v>
      </c>
      <c r="K1487" s="74"/>
      <c r="L1487" s="74"/>
      <c r="M1487" s="75"/>
      <c r="N1487" s="5">
        <v>5.8632544597216002E-3</v>
      </c>
    </row>
    <row r="1488" spans="2:14">
      <c r="B1488" s="102"/>
      <c r="I1488" s="71">
        <v>1313</v>
      </c>
      <c r="J1488" s="73" t="s">
        <v>2116</v>
      </c>
      <c r="K1488" s="74"/>
      <c r="L1488" s="74"/>
      <c r="M1488" s="75"/>
      <c r="N1488" s="5">
        <v>5.8632544597216002E-3</v>
      </c>
    </row>
    <row r="1489" spans="2:14">
      <c r="B1489" s="102"/>
      <c r="I1489" s="71">
        <v>1314</v>
      </c>
      <c r="J1489" s="73" t="s">
        <v>2191</v>
      </c>
      <c r="K1489" s="74"/>
      <c r="L1489" s="74"/>
      <c r="M1489" s="75"/>
      <c r="N1489" s="5">
        <v>5.8632544597216002E-3</v>
      </c>
    </row>
    <row r="1490" spans="2:14">
      <c r="B1490" s="102"/>
      <c r="I1490" s="71">
        <v>1315</v>
      </c>
      <c r="J1490" s="73" t="s">
        <v>1425</v>
      </c>
      <c r="K1490" s="74"/>
      <c r="L1490" s="74"/>
      <c r="M1490" s="75"/>
      <c r="N1490" s="5">
        <v>5.5887560337785601E-3</v>
      </c>
    </row>
    <row r="1491" spans="2:14">
      <c r="B1491" s="102"/>
      <c r="I1491" s="71">
        <v>1316</v>
      </c>
      <c r="J1491" s="73" t="s">
        <v>2126</v>
      </c>
      <c r="K1491" s="74"/>
      <c r="L1491" s="74"/>
      <c r="M1491" s="75"/>
      <c r="N1491" s="5">
        <v>5.5822127573463302E-3</v>
      </c>
    </row>
    <row r="1492" spans="2:14">
      <c r="B1492" s="102"/>
      <c r="I1492" s="71">
        <v>1317</v>
      </c>
      <c r="J1492" s="73" t="s">
        <v>639</v>
      </c>
      <c r="K1492" s="74"/>
      <c r="L1492" s="74"/>
      <c r="M1492" s="75"/>
      <c r="N1492" s="5">
        <v>5.4910856636174402E-3</v>
      </c>
    </row>
    <row r="1493" spans="2:14">
      <c r="B1493" s="102"/>
      <c r="I1493" s="71">
        <v>1318</v>
      </c>
      <c r="J1493" s="73" t="s">
        <v>843</v>
      </c>
      <c r="K1493" s="74"/>
      <c r="L1493" s="74"/>
      <c r="M1493" s="75"/>
      <c r="N1493" s="5">
        <v>5.4910856636174402E-3</v>
      </c>
    </row>
    <row r="1494" spans="2:14">
      <c r="B1494" s="102"/>
      <c r="I1494" s="71">
        <v>1319</v>
      </c>
      <c r="J1494" s="73" t="s">
        <v>1304</v>
      </c>
      <c r="K1494" s="74"/>
      <c r="L1494" s="74"/>
      <c r="M1494" s="75"/>
      <c r="N1494" s="5">
        <v>5.4660297026447296E-3</v>
      </c>
    </row>
    <row r="1495" spans="2:14">
      <c r="B1495" s="102"/>
      <c r="I1495" s="71">
        <v>1320</v>
      </c>
      <c r="J1495" s="73" t="s">
        <v>1471</v>
      </c>
      <c r="K1495" s="74"/>
      <c r="L1495" s="74"/>
      <c r="M1495" s="75"/>
      <c r="N1495" s="5">
        <v>5.4159177806994401E-3</v>
      </c>
    </row>
    <row r="1496" spans="2:14">
      <c r="B1496" s="102"/>
      <c r="I1496" s="71">
        <v>1321</v>
      </c>
      <c r="J1496" s="73" t="s">
        <v>1472</v>
      </c>
      <c r="K1496" s="74"/>
      <c r="L1496" s="74"/>
      <c r="M1496" s="75"/>
      <c r="N1496" s="5">
        <v>5.4159177806994401E-3</v>
      </c>
    </row>
    <row r="1497" spans="2:14">
      <c r="B1497" s="102"/>
      <c r="I1497" s="71">
        <v>1322</v>
      </c>
      <c r="J1497" s="73" t="s">
        <v>1473</v>
      </c>
      <c r="K1497" s="74"/>
      <c r="L1497" s="74"/>
      <c r="M1497" s="75"/>
      <c r="N1497" s="5">
        <v>5.4159177806994401E-3</v>
      </c>
    </row>
    <row r="1498" spans="2:14">
      <c r="B1498" s="102"/>
      <c r="I1498" s="71">
        <v>1323</v>
      </c>
      <c r="J1498" s="73" t="s">
        <v>1474</v>
      </c>
      <c r="K1498" s="74"/>
      <c r="L1498" s="74"/>
      <c r="M1498" s="75"/>
      <c r="N1498" s="5">
        <v>5.4159177806994401E-3</v>
      </c>
    </row>
    <row r="1499" spans="2:14">
      <c r="B1499" s="102"/>
      <c r="I1499" s="71">
        <v>1324</v>
      </c>
      <c r="J1499" s="73" t="s">
        <v>1423</v>
      </c>
      <c r="K1499" s="74"/>
      <c r="L1499" s="74"/>
      <c r="M1499" s="75"/>
      <c r="N1499" s="5">
        <v>5.4119279779966502E-3</v>
      </c>
    </row>
    <row r="1500" spans="2:14">
      <c r="B1500" s="102"/>
      <c r="I1500" s="71">
        <v>1325</v>
      </c>
      <c r="J1500" s="73" t="s">
        <v>2125</v>
      </c>
      <c r="K1500" s="74"/>
      <c r="L1500" s="74"/>
      <c r="M1500" s="75"/>
      <c r="N1500" s="5">
        <v>5.3908618197267303E-3</v>
      </c>
    </row>
    <row r="1501" spans="2:14">
      <c r="B1501" s="102"/>
      <c r="I1501" s="71">
        <v>1326</v>
      </c>
      <c r="J1501" s="73" t="s">
        <v>1426</v>
      </c>
      <c r="K1501" s="74"/>
      <c r="L1501" s="74"/>
      <c r="M1501" s="75"/>
      <c r="N1501" s="5">
        <v>5.2060541585393803E-3</v>
      </c>
    </row>
    <row r="1502" spans="2:14">
      <c r="B1502" s="102"/>
      <c r="I1502" s="71">
        <v>1327</v>
      </c>
      <c r="J1502" s="73" t="s">
        <v>943</v>
      </c>
      <c r="K1502" s="74"/>
      <c r="L1502" s="74"/>
      <c r="M1502" s="75"/>
      <c r="N1502" s="5">
        <v>5.19951088210714E-3</v>
      </c>
    </row>
    <row r="1503" spans="2:14">
      <c r="B1503" s="102"/>
      <c r="I1503" s="71">
        <v>1328</v>
      </c>
      <c r="J1503" s="73" t="s">
        <v>1310</v>
      </c>
      <c r="K1503" s="74"/>
      <c r="L1503" s="74"/>
      <c r="M1503" s="75"/>
      <c r="N1503" s="5">
        <v>5.19951088210714E-3</v>
      </c>
    </row>
    <row r="1504" spans="2:14">
      <c r="B1504" s="102"/>
      <c r="I1504" s="71">
        <v>1329</v>
      </c>
      <c r="J1504" s="73" t="s">
        <v>1429</v>
      </c>
      <c r="K1504" s="74"/>
      <c r="L1504" s="74"/>
      <c r="M1504" s="75"/>
      <c r="N1504" s="5">
        <v>5.19951088210714E-3</v>
      </c>
    </row>
    <row r="1505" spans="2:14">
      <c r="B1505" s="102"/>
      <c r="I1505" s="71">
        <v>1330</v>
      </c>
      <c r="J1505" s="73" t="s">
        <v>1074</v>
      </c>
      <c r="K1505" s="74"/>
      <c r="L1505" s="74"/>
      <c r="M1505" s="75"/>
      <c r="N1505" s="5">
        <v>5.0978507092432198E-3</v>
      </c>
    </row>
    <row r="1506" spans="2:14">
      <c r="B1506" s="102"/>
      <c r="I1506" s="71">
        <v>1331</v>
      </c>
      <c r="J1506" s="73" t="s">
        <v>2110</v>
      </c>
      <c r="K1506" s="74"/>
      <c r="L1506" s="74"/>
      <c r="M1506" s="75"/>
      <c r="N1506" s="5">
        <v>5.0978507092432198E-3</v>
      </c>
    </row>
    <row r="1507" spans="2:14">
      <c r="B1507" s="102"/>
      <c r="I1507" s="71">
        <v>1332</v>
      </c>
      <c r="J1507" s="73" t="s">
        <v>2114</v>
      </c>
      <c r="K1507" s="74"/>
      <c r="L1507" s="74"/>
      <c r="M1507" s="75"/>
      <c r="N1507" s="5">
        <v>5.0978507092432198E-3</v>
      </c>
    </row>
    <row r="1508" spans="2:14">
      <c r="B1508" s="102"/>
      <c r="I1508" s="71">
        <v>1333</v>
      </c>
      <c r="J1508" s="73" t="s">
        <v>1215</v>
      </c>
      <c r="K1508" s="74"/>
      <c r="L1508" s="74"/>
      <c r="M1508" s="75"/>
      <c r="N1508" s="5">
        <v>5.0332159054602499E-3</v>
      </c>
    </row>
    <row r="1509" spans="2:14">
      <c r="B1509" s="102"/>
      <c r="I1509" s="71">
        <v>1334</v>
      </c>
      <c r="J1509" s="73" t="s">
        <v>1477</v>
      </c>
      <c r="K1509" s="74"/>
      <c r="L1509" s="74"/>
      <c r="M1509" s="75"/>
      <c r="N1509" s="5">
        <v>5.0332159054602499E-3</v>
      </c>
    </row>
    <row r="1510" spans="2:14">
      <c r="B1510" s="102"/>
      <c r="I1510" s="71">
        <v>1335</v>
      </c>
      <c r="J1510" s="73" t="s">
        <v>1478</v>
      </c>
      <c r="K1510" s="74"/>
      <c r="L1510" s="74"/>
      <c r="M1510" s="75"/>
      <c r="N1510" s="5">
        <v>5.0332159054602499E-3</v>
      </c>
    </row>
    <row r="1511" spans="2:14">
      <c r="B1511" s="102"/>
      <c r="I1511" s="71">
        <v>1336</v>
      </c>
      <c r="J1511" s="73" t="s">
        <v>1479</v>
      </c>
      <c r="K1511" s="74"/>
      <c r="L1511" s="74"/>
      <c r="M1511" s="75"/>
      <c r="N1511" s="5">
        <v>5.0332159054602499E-3</v>
      </c>
    </row>
    <row r="1512" spans="2:14">
      <c r="B1512" s="102"/>
      <c r="I1512" s="71">
        <v>1337</v>
      </c>
      <c r="J1512" s="73" t="s">
        <v>1480</v>
      </c>
      <c r="K1512" s="74"/>
      <c r="L1512" s="74"/>
      <c r="M1512" s="75"/>
      <c r="N1512" s="5">
        <v>5.0332159054602499E-3</v>
      </c>
    </row>
    <row r="1513" spans="2:14">
      <c r="B1513" s="102"/>
      <c r="I1513" s="71">
        <v>1338</v>
      </c>
      <c r="J1513" s="73" t="s">
        <v>1424</v>
      </c>
      <c r="K1513" s="74"/>
      <c r="L1513" s="74"/>
      <c r="M1513" s="75"/>
      <c r="N1513" s="5">
        <v>5.0292261027574704E-3</v>
      </c>
    </row>
    <row r="1514" spans="2:14">
      <c r="B1514" s="102"/>
      <c r="I1514" s="71">
        <v>1339</v>
      </c>
      <c r="J1514" s="73" t="s">
        <v>362</v>
      </c>
      <c r="K1514" s="74"/>
      <c r="L1514" s="74"/>
      <c r="M1514" s="75"/>
      <c r="N1514" s="5">
        <v>4.9606014962717097E-3</v>
      </c>
    </row>
    <row r="1515" spans="2:14">
      <c r="B1515" s="102"/>
      <c r="I1515" s="71">
        <v>1340</v>
      </c>
      <c r="J1515" s="73" t="s">
        <v>1306</v>
      </c>
      <c r="K1515" s="74"/>
      <c r="L1515" s="74"/>
      <c r="M1515" s="75"/>
      <c r="N1515" s="5">
        <v>4.9460786144340197E-3</v>
      </c>
    </row>
    <row r="1516" spans="2:14">
      <c r="B1516" s="102"/>
      <c r="I1516" s="71">
        <v>1341</v>
      </c>
      <c r="J1516" s="73" t="s">
        <v>595</v>
      </c>
      <c r="K1516" s="74"/>
      <c r="L1516" s="74"/>
      <c r="M1516" s="75"/>
      <c r="N1516" s="5">
        <v>4.8959666924887303E-3</v>
      </c>
    </row>
    <row r="1517" spans="2:14">
      <c r="B1517" s="102"/>
      <c r="I1517" s="71">
        <v>1342</v>
      </c>
      <c r="J1517" s="73" t="s">
        <v>1302</v>
      </c>
      <c r="K1517" s="74"/>
      <c r="L1517" s="74"/>
      <c r="M1517" s="75"/>
      <c r="N1517" s="5">
        <v>4.8959666924887303E-3</v>
      </c>
    </row>
    <row r="1518" spans="2:14">
      <c r="B1518" s="102"/>
      <c r="I1518" s="71">
        <v>1343</v>
      </c>
      <c r="J1518" s="73" t="s">
        <v>1303</v>
      </c>
      <c r="K1518" s="74"/>
      <c r="L1518" s="74"/>
      <c r="M1518" s="75"/>
      <c r="N1518" s="5">
        <v>4.8959666924887303E-3</v>
      </c>
    </row>
    <row r="1519" spans="2:14">
      <c r="B1519" s="102"/>
      <c r="I1519" s="71">
        <v>1344</v>
      </c>
      <c r="J1519" s="73" t="s">
        <v>1025</v>
      </c>
      <c r="K1519" s="74"/>
      <c r="L1519" s="74"/>
      <c r="M1519" s="75"/>
      <c r="N1519" s="5">
        <v>4.8418649678406596E-3</v>
      </c>
    </row>
    <row r="1520" spans="2:14">
      <c r="B1520" s="102"/>
      <c r="I1520" s="71">
        <v>1345</v>
      </c>
      <c r="J1520" s="73" t="s">
        <v>1216</v>
      </c>
      <c r="K1520" s="74"/>
      <c r="L1520" s="74"/>
      <c r="M1520" s="75"/>
      <c r="N1520" s="5">
        <v>4.8418649678406596E-3</v>
      </c>
    </row>
    <row r="1521" spans="2:14">
      <c r="B1521" s="102"/>
      <c r="I1521" s="71">
        <v>1346</v>
      </c>
      <c r="J1521" s="73" t="s">
        <v>2058</v>
      </c>
      <c r="K1521" s="74"/>
      <c r="L1521" s="74"/>
      <c r="M1521" s="75"/>
      <c r="N1521" s="5">
        <v>4.8418649678406596E-3</v>
      </c>
    </row>
    <row r="1522" spans="2:14">
      <c r="B1522" s="102"/>
      <c r="I1522" s="71">
        <v>1347</v>
      </c>
      <c r="J1522" s="73" t="s">
        <v>2059</v>
      </c>
      <c r="K1522" s="74"/>
      <c r="L1522" s="74"/>
      <c r="M1522" s="75"/>
      <c r="N1522" s="5">
        <v>4.8418649678406596E-3</v>
      </c>
    </row>
    <row r="1523" spans="2:14">
      <c r="B1523" s="102"/>
      <c r="I1523" s="71">
        <v>1348</v>
      </c>
      <c r="J1523" s="73" t="s">
        <v>1311</v>
      </c>
      <c r="K1523" s="74"/>
      <c r="L1523" s="74"/>
      <c r="M1523" s="75"/>
      <c r="N1523" s="5">
        <v>4.8022861250302702E-3</v>
      </c>
    </row>
    <row r="1524" spans="2:14">
      <c r="B1524" s="102"/>
      <c r="I1524" s="71">
        <v>1349</v>
      </c>
      <c r="J1524" s="73" t="s">
        <v>1430</v>
      </c>
      <c r="K1524" s="74"/>
      <c r="L1524" s="74"/>
      <c r="M1524" s="75"/>
      <c r="N1524" s="5">
        <v>4.8022861250302702E-3</v>
      </c>
    </row>
    <row r="1525" spans="2:14">
      <c r="B1525" s="102"/>
      <c r="I1525" s="71">
        <v>1350</v>
      </c>
      <c r="J1525" s="73" t="s">
        <v>1073</v>
      </c>
      <c r="K1525" s="74"/>
      <c r="L1525" s="74"/>
      <c r="M1525" s="75"/>
      <c r="N1525" s="5">
        <v>4.7837734404897903E-3</v>
      </c>
    </row>
    <row r="1526" spans="2:14">
      <c r="B1526" s="102"/>
      <c r="I1526" s="71">
        <v>1351</v>
      </c>
      <c r="J1526" s="73" t="s">
        <v>2127</v>
      </c>
      <c r="K1526" s="74"/>
      <c r="L1526" s="74"/>
      <c r="M1526" s="75"/>
      <c r="N1526" s="5">
        <v>4.7837734404897903E-3</v>
      </c>
    </row>
    <row r="1527" spans="2:14">
      <c r="B1527" s="102"/>
      <c r="I1527" s="71">
        <v>1352</v>
      </c>
      <c r="J1527" s="73" t="s">
        <v>2129</v>
      </c>
      <c r="K1527" s="74"/>
      <c r="L1527" s="74"/>
      <c r="M1527" s="75"/>
      <c r="N1527" s="5">
        <v>4.7837734404897903E-3</v>
      </c>
    </row>
    <row r="1528" spans="2:14">
      <c r="B1528" s="102"/>
      <c r="I1528" s="71">
        <v>1353</v>
      </c>
      <c r="J1528" s="73" t="s">
        <v>729</v>
      </c>
      <c r="K1528" s="74"/>
      <c r="L1528" s="74"/>
      <c r="M1528" s="75"/>
      <c r="N1528" s="5">
        <v>4.70461575486914E-3</v>
      </c>
    </row>
    <row r="1529" spans="2:14">
      <c r="B1529" s="102"/>
      <c r="I1529" s="71">
        <v>1354</v>
      </c>
      <c r="J1529" s="73" t="s">
        <v>1421</v>
      </c>
      <c r="K1529" s="74"/>
      <c r="L1529" s="74"/>
      <c r="M1529" s="75"/>
      <c r="N1529" s="5">
        <v>4.70461575486914E-3</v>
      </c>
    </row>
    <row r="1530" spans="2:14">
      <c r="B1530" s="102"/>
      <c r="I1530" s="71">
        <v>1355</v>
      </c>
      <c r="J1530" s="73" t="s">
        <v>1422</v>
      </c>
      <c r="K1530" s="74"/>
      <c r="L1530" s="74"/>
      <c r="M1530" s="75"/>
      <c r="N1530" s="5">
        <v>4.70461575486914E-3</v>
      </c>
    </row>
    <row r="1531" spans="2:14">
      <c r="B1531" s="102"/>
      <c r="I1531" s="71">
        <v>1356</v>
      </c>
      <c r="J1531" s="73" t="s">
        <v>1305</v>
      </c>
      <c r="K1531" s="74"/>
      <c r="L1531" s="74"/>
      <c r="M1531" s="75"/>
      <c r="N1531" s="5">
        <v>4.70062595216635E-3</v>
      </c>
    </row>
    <row r="1532" spans="2:14">
      <c r="B1532" s="102"/>
      <c r="I1532" s="71">
        <v>1357</v>
      </c>
      <c r="J1532" s="73" t="s">
        <v>1026</v>
      </c>
      <c r="K1532" s="74"/>
      <c r="L1532" s="74"/>
      <c r="M1532" s="75"/>
      <c r="N1532" s="5">
        <v>4.6505140302210597E-3</v>
      </c>
    </row>
    <row r="1533" spans="2:14">
      <c r="B1533" s="102"/>
      <c r="I1533" s="71">
        <v>1358</v>
      </c>
      <c r="J1533" s="73" t="s">
        <v>1160</v>
      </c>
      <c r="K1533" s="74"/>
      <c r="L1533" s="74"/>
      <c r="M1533" s="75"/>
      <c r="N1533" s="5">
        <v>4.6505140302210597E-3</v>
      </c>
    </row>
    <row r="1534" spans="2:14">
      <c r="B1534" s="102"/>
      <c r="I1534" s="71">
        <v>1359</v>
      </c>
      <c r="J1534" s="73" t="s">
        <v>1007</v>
      </c>
      <c r="K1534" s="74"/>
      <c r="L1534" s="74"/>
      <c r="M1534" s="75"/>
      <c r="N1534" s="5">
        <v>4.5778996210325204E-3</v>
      </c>
    </row>
    <row r="1535" spans="2:14">
      <c r="B1535" s="102"/>
      <c r="I1535" s="71">
        <v>1360</v>
      </c>
      <c r="J1535" s="73" t="s">
        <v>1307</v>
      </c>
      <c r="K1535" s="74"/>
      <c r="L1535" s="74"/>
      <c r="M1535" s="75"/>
      <c r="N1535" s="5">
        <v>4.5633767391948304E-3</v>
      </c>
    </row>
    <row r="1536" spans="2:14">
      <c r="B1536" s="102"/>
      <c r="I1536" s="71">
        <v>1361</v>
      </c>
      <c r="J1536" s="73" t="s">
        <v>2169</v>
      </c>
      <c r="K1536" s="74"/>
      <c r="L1536" s="74"/>
      <c r="M1536" s="75"/>
      <c r="N1536" s="5">
        <v>4.5423105809249097E-3</v>
      </c>
    </row>
    <row r="1537" spans="2:14">
      <c r="B1537" s="102"/>
      <c r="I1537" s="71">
        <v>1362</v>
      </c>
      <c r="J1537" s="73" t="s">
        <v>670</v>
      </c>
      <c r="K1537" s="74"/>
      <c r="L1537" s="74"/>
      <c r="M1537" s="75"/>
      <c r="N1537" s="5">
        <v>4.5132648172495401E-3</v>
      </c>
    </row>
    <row r="1538" spans="2:14">
      <c r="B1538" s="102"/>
      <c r="I1538" s="71">
        <v>1363</v>
      </c>
      <c r="J1538" s="73" t="s">
        <v>1161</v>
      </c>
      <c r="K1538" s="74"/>
      <c r="L1538" s="74"/>
      <c r="M1538" s="75"/>
      <c r="N1538" s="5">
        <v>4.4591630926014703E-3</v>
      </c>
    </row>
    <row r="1539" spans="2:14">
      <c r="B1539" s="102"/>
      <c r="I1539" s="71">
        <v>1364</v>
      </c>
      <c r="J1539" s="73" t="s">
        <v>2172</v>
      </c>
      <c r="K1539" s="74"/>
      <c r="L1539" s="74"/>
      <c r="M1539" s="75"/>
      <c r="N1539" s="5">
        <v>4.4591630926014703E-3</v>
      </c>
    </row>
    <row r="1540" spans="2:14">
      <c r="B1540" s="102"/>
      <c r="I1540" s="71">
        <v>1365</v>
      </c>
      <c r="J1540" s="73" t="s">
        <v>2186</v>
      </c>
      <c r="K1540" s="74"/>
      <c r="L1540" s="74"/>
      <c r="M1540" s="75"/>
      <c r="N1540" s="5">
        <v>4.4591630926014703E-3</v>
      </c>
    </row>
    <row r="1541" spans="2:14">
      <c r="B1541" s="102"/>
      <c r="I1541" s="71">
        <v>1366</v>
      </c>
      <c r="J1541" s="73" t="s">
        <v>430</v>
      </c>
      <c r="K1541" s="74"/>
      <c r="L1541" s="74"/>
      <c r="M1541" s="75"/>
      <c r="N1541" s="5">
        <v>4.3509596433053202E-3</v>
      </c>
    </row>
    <row r="1542" spans="2:14">
      <c r="B1542" s="102"/>
      <c r="I1542" s="71">
        <v>1367</v>
      </c>
      <c r="J1542" s="73" t="s">
        <v>940</v>
      </c>
      <c r="K1542" s="74"/>
      <c r="L1542" s="74"/>
      <c r="M1542" s="75"/>
      <c r="N1542" s="5">
        <v>4.3509596433053202E-3</v>
      </c>
    </row>
    <row r="1543" spans="2:14">
      <c r="B1543" s="102"/>
      <c r="I1543" s="71">
        <v>1368</v>
      </c>
      <c r="J1543" s="73" t="s">
        <v>1351</v>
      </c>
      <c r="K1543" s="74"/>
      <c r="L1543" s="74"/>
      <c r="M1543" s="75"/>
      <c r="N1543" s="5">
        <v>4.3509596433053202E-3</v>
      </c>
    </row>
    <row r="1544" spans="2:14">
      <c r="B1544" s="102"/>
      <c r="I1544" s="71">
        <v>1369</v>
      </c>
      <c r="J1544" s="73" t="s">
        <v>1352</v>
      </c>
      <c r="K1544" s="74"/>
      <c r="L1544" s="74"/>
      <c r="M1544" s="75"/>
      <c r="N1544" s="5">
        <v>4.3509596433053202E-3</v>
      </c>
    </row>
    <row r="1545" spans="2:14">
      <c r="B1545" s="102"/>
      <c r="I1545" s="71">
        <v>1370</v>
      </c>
      <c r="J1545" s="73" t="s">
        <v>1353</v>
      </c>
      <c r="K1545" s="74"/>
      <c r="L1545" s="74"/>
      <c r="M1545" s="75"/>
      <c r="N1545" s="5">
        <v>4.3509596433053202E-3</v>
      </c>
    </row>
    <row r="1546" spans="2:14">
      <c r="B1546" s="102"/>
      <c r="I1546" s="71">
        <v>1371</v>
      </c>
      <c r="J1546" s="73" t="s">
        <v>1354</v>
      </c>
      <c r="K1546" s="74"/>
      <c r="L1546" s="74"/>
      <c r="M1546" s="75"/>
      <c r="N1546" s="5">
        <v>4.3509596433053202E-3</v>
      </c>
    </row>
    <row r="1547" spans="2:14">
      <c r="B1547" s="102"/>
      <c r="I1547" s="71">
        <v>1372</v>
      </c>
      <c r="J1547" s="73" t="s">
        <v>995</v>
      </c>
      <c r="K1547" s="74"/>
      <c r="L1547" s="74"/>
      <c r="M1547" s="75"/>
      <c r="N1547" s="5">
        <v>4.2678121549818704E-3</v>
      </c>
    </row>
    <row r="1548" spans="2:14">
      <c r="B1548" s="102"/>
      <c r="I1548" s="71">
        <v>1373</v>
      </c>
      <c r="J1548" s="73" t="s">
        <v>1137</v>
      </c>
      <c r="K1548" s="74"/>
      <c r="L1548" s="74"/>
      <c r="M1548" s="75"/>
      <c r="N1548" s="5">
        <v>4.26382235227909E-3</v>
      </c>
    </row>
    <row r="1549" spans="2:14">
      <c r="B1549" s="102"/>
      <c r="I1549" s="71">
        <v>1374</v>
      </c>
      <c r="J1549" s="73" t="s">
        <v>2173</v>
      </c>
      <c r="K1549" s="74"/>
      <c r="L1549" s="74"/>
      <c r="M1549" s="75"/>
      <c r="N1549" s="5">
        <v>4.2532892731441899E-3</v>
      </c>
    </row>
    <row r="1550" spans="2:14">
      <c r="B1550" s="102"/>
      <c r="I1550" s="71">
        <v>1375</v>
      </c>
      <c r="J1550" s="73" t="s">
        <v>660</v>
      </c>
      <c r="K1550" s="74"/>
      <c r="L1550" s="74"/>
      <c r="M1550" s="75"/>
      <c r="N1550" s="5">
        <v>4.1371062184425902E-3</v>
      </c>
    </row>
    <row r="1551" spans="2:14">
      <c r="B1551" s="102"/>
      <c r="I1551" s="71">
        <v>1376</v>
      </c>
      <c r="J1551" s="73" t="s">
        <v>996</v>
      </c>
      <c r="K1551" s="74"/>
      <c r="L1551" s="74"/>
      <c r="M1551" s="75"/>
      <c r="N1551" s="5">
        <v>4.0764612173622801E-3</v>
      </c>
    </row>
    <row r="1552" spans="2:14">
      <c r="B1552" s="102"/>
      <c r="I1552" s="71">
        <v>1377</v>
      </c>
      <c r="J1552" s="73" t="s">
        <v>2151</v>
      </c>
      <c r="K1552" s="74"/>
      <c r="L1552" s="74"/>
      <c r="M1552" s="75"/>
      <c r="N1552" s="5">
        <v>4.0724714146594902E-3</v>
      </c>
    </row>
    <row r="1553" spans="2:14">
      <c r="B1553" s="102"/>
      <c r="I1553" s="71">
        <v>1378</v>
      </c>
      <c r="J1553" s="73" t="s">
        <v>1015</v>
      </c>
      <c r="K1553" s="74"/>
      <c r="L1553" s="74"/>
      <c r="M1553" s="75"/>
      <c r="N1553" s="5">
        <v>4.0619383355245996E-3</v>
      </c>
    </row>
    <row r="1554" spans="2:14">
      <c r="B1554" s="102"/>
      <c r="I1554" s="71">
        <v>1379</v>
      </c>
      <c r="J1554" s="73" t="s">
        <v>1165</v>
      </c>
      <c r="K1554" s="74"/>
      <c r="L1554" s="74"/>
      <c r="M1554" s="75"/>
      <c r="N1554" s="5">
        <v>4.0619383355245996E-3</v>
      </c>
    </row>
    <row r="1555" spans="2:14">
      <c r="B1555" s="102"/>
      <c r="I1555" s="71">
        <v>1380</v>
      </c>
      <c r="J1555" s="73" t="s">
        <v>2188</v>
      </c>
      <c r="K1555" s="74"/>
      <c r="L1555" s="74"/>
      <c r="M1555" s="75"/>
      <c r="N1555" s="5">
        <v>4.0619383355245996E-3</v>
      </c>
    </row>
    <row r="1556" spans="2:14">
      <c r="B1556" s="102"/>
      <c r="I1556" s="71">
        <v>1381</v>
      </c>
      <c r="J1556" s="73" t="s">
        <v>2141</v>
      </c>
      <c r="K1556" s="74"/>
      <c r="L1556" s="74"/>
      <c r="M1556" s="75"/>
      <c r="N1556" s="5">
        <v>3.82701875239182E-3</v>
      </c>
    </row>
    <row r="1557" spans="2:14">
      <c r="B1557" s="102"/>
      <c r="I1557" s="71">
        <v>1382</v>
      </c>
      <c r="J1557" s="73" t="s">
        <v>434</v>
      </c>
      <c r="K1557" s="74"/>
      <c r="L1557" s="74"/>
      <c r="M1557" s="75"/>
      <c r="N1557" s="5">
        <v>3.7769068304465301E-3</v>
      </c>
    </row>
    <row r="1558" spans="2:14">
      <c r="B1558" s="102"/>
      <c r="I1558" s="71">
        <v>1383</v>
      </c>
      <c r="J1558" s="73" t="s">
        <v>1357</v>
      </c>
      <c r="K1558" s="74"/>
      <c r="L1558" s="74"/>
      <c r="M1558" s="75"/>
      <c r="N1558" s="5">
        <v>3.7769068304465301E-3</v>
      </c>
    </row>
    <row r="1559" spans="2:14">
      <c r="B1559" s="102"/>
      <c r="I1559" s="71">
        <v>1384</v>
      </c>
      <c r="J1559" s="73" t="s">
        <v>1358</v>
      </c>
      <c r="K1559" s="74"/>
      <c r="L1559" s="74"/>
      <c r="M1559" s="75"/>
      <c r="N1559" s="5">
        <v>3.7769068304465301E-3</v>
      </c>
    </row>
    <row r="1560" spans="2:14">
      <c r="B1560" s="102"/>
      <c r="I1560" s="71">
        <v>1385</v>
      </c>
      <c r="J1560" s="73" t="s">
        <v>1359</v>
      </c>
      <c r="K1560" s="74"/>
      <c r="L1560" s="74"/>
      <c r="M1560" s="75"/>
      <c r="N1560" s="5">
        <v>3.7769068304465301E-3</v>
      </c>
    </row>
    <row r="1561" spans="2:14">
      <c r="B1561" s="102"/>
      <c r="I1561" s="71">
        <v>1386</v>
      </c>
      <c r="J1561" s="73" t="s">
        <v>1360</v>
      </c>
      <c r="K1561" s="74"/>
      <c r="L1561" s="74"/>
      <c r="M1561" s="75"/>
      <c r="N1561" s="5">
        <v>3.7769068304465301E-3</v>
      </c>
    </row>
    <row r="1562" spans="2:14">
      <c r="B1562" s="102"/>
      <c r="I1562" s="71">
        <v>1387</v>
      </c>
      <c r="J1562" s="73" t="s">
        <v>2146</v>
      </c>
      <c r="K1562" s="74"/>
      <c r="L1562" s="74"/>
      <c r="M1562" s="75"/>
      <c r="N1562" s="5">
        <v>3.6356678147722301E-3</v>
      </c>
    </row>
    <row r="1563" spans="2:14">
      <c r="B1563" s="102"/>
      <c r="I1563" s="71">
        <v>1388</v>
      </c>
      <c r="J1563" s="73" t="s">
        <v>2135</v>
      </c>
      <c r="K1563" s="74"/>
      <c r="L1563" s="74"/>
      <c r="M1563" s="75"/>
      <c r="N1563" s="5">
        <v>3.6066220510968601E-3</v>
      </c>
    </row>
    <row r="1564" spans="2:14">
      <c r="B1564" s="102"/>
      <c r="I1564" s="71">
        <v>1389</v>
      </c>
      <c r="J1564" s="73" t="s">
        <v>941</v>
      </c>
      <c r="K1564" s="74"/>
      <c r="L1564" s="74"/>
      <c r="M1564" s="75"/>
      <c r="N1564" s="5">
        <v>3.5855558928269398E-3</v>
      </c>
    </row>
    <row r="1565" spans="2:14">
      <c r="B1565" s="102"/>
      <c r="I1565" s="71">
        <v>1390</v>
      </c>
      <c r="J1565" s="73" t="s">
        <v>2156</v>
      </c>
      <c r="K1565" s="74"/>
      <c r="L1565" s="74"/>
      <c r="M1565" s="75"/>
      <c r="N1565" s="5">
        <v>3.4984186018007101E-3</v>
      </c>
    </row>
    <row r="1566" spans="2:14">
      <c r="B1566" s="102"/>
      <c r="I1566" s="71">
        <v>1391</v>
      </c>
      <c r="J1566" s="73" t="s">
        <v>2136</v>
      </c>
      <c r="K1566" s="74"/>
      <c r="L1566" s="74"/>
      <c r="M1566" s="75"/>
      <c r="N1566" s="5">
        <v>3.4152711134772698E-3</v>
      </c>
    </row>
    <row r="1567" spans="2:14">
      <c r="B1567" s="102"/>
      <c r="I1567" s="71">
        <v>1392</v>
      </c>
      <c r="J1567" s="73" t="s">
        <v>1247</v>
      </c>
      <c r="K1567" s="74"/>
      <c r="L1567" s="74"/>
      <c r="M1567" s="75"/>
      <c r="N1567" s="5">
        <v>3.37569227066688E-3</v>
      </c>
    </row>
    <row r="1568" spans="2:14">
      <c r="B1568" s="102"/>
      <c r="I1568" s="71">
        <v>1393</v>
      </c>
      <c r="J1568" s="73" t="s">
        <v>1334</v>
      </c>
      <c r="K1568" s="74"/>
      <c r="L1568" s="74"/>
      <c r="M1568" s="75"/>
      <c r="N1568" s="5">
        <v>3.37569227066688E-3</v>
      </c>
    </row>
    <row r="1569" spans="2:14">
      <c r="B1569" s="102"/>
      <c r="I1569" s="71">
        <v>1394</v>
      </c>
      <c r="J1569" s="73" t="s">
        <v>1335</v>
      </c>
      <c r="K1569" s="74"/>
      <c r="L1569" s="74"/>
      <c r="M1569" s="75"/>
      <c r="N1569" s="5">
        <v>3.37569227066688E-3</v>
      </c>
    </row>
    <row r="1570" spans="2:14">
      <c r="B1570" s="102"/>
      <c r="I1570" s="71">
        <v>1395</v>
      </c>
      <c r="J1570" s="73" t="s">
        <v>1336</v>
      </c>
      <c r="K1570" s="74"/>
      <c r="L1570" s="74"/>
      <c r="M1570" s="75"/>
      <c r="N1570" s="5">
        <v>3.37569227066688E-3</v>
      </c>
    </row>
    <row r="1571" spans="2:14">
      <c r="B1571" s="102"/>
      <c r="I1571" s="71">
        <v>1396</v>
      </c>
      <c r="J1571" s="73" t="s">
        <v>1339</v>
      </c>
      <c r="K1571" s="74"/>
      <c r="L1571" s="74"/>
      <c r="M1571" s="75"/>
      <c r="N1571" s="5">
        <v>3.3070676641811202E-3</v>
      </c>
    </row>
    <row r="1572" spans="2:14">
      <c r="B1572" s="102"/>
      <c r="I1572" s="71">
        <v>1397</v>
      </c>
      <c r="J1572" s="73" t="s">
        <v>1340</v>
      </c>
      <c r="K1572" s="74"/>
      <c r="L1572" s="74"/>
      <c r="M1572" s="75"/>
      <c r="N1572" s="5">
        <v>3.3070676641811202E-3</v>
      </c>
    </row>
    <row r="1573" spans="2:14">
      <c r="B1573" s="102"/>
      <c r="I1573" s="71">
        <v>1398</v>
      </c>
      <c r="J1573" s="73" t="s">
        <v>1341</v>
      </c>
      <c r="K1573" s="74"/>
      <c r="L1573" s="74"/>
      <c r="M1573" s="75"/>
      <c r="N1573" s="5">
        <v>3.3070676641811202E-3</v>
      </c>
    </row>
    <row r="1574" spans="2:14">
      <c r="B1574" s="102"/>
      <c r="I1574" s="71">
        <v>1399</v>
      </c>
      <c r="J1574" s="73" t="s">
        <v>1342</v>
      </c>
      <c r="K1574" s="74"/>
      <c r="L1574" s="74"/>
      <c r="M1574" s="75"/>
      <c r="N1574" s="5">
        <v>3.3070676641811202E-3</v>
      </c>
    </row>
    <row r="1575" spans="2:14">
      <c r="B1575" s="102"/>
      <c r="I1575" s="71">
        <v>1400</v>
      </c>
      <c r="J1575" s="73" t="s">
        <v>1016</v>
      </c>
      <c r="K1575" s="74"/>
      <c r="L1575" s="74"/>
      <c r="M1575" s="75"/>
      <c r="N1575" s="5">
        <v>3.1051836474266202E-3</v>
      </c>
    </row>
    <row r="1576" spans="2:14">
      <c r="B1576" s="102"/>
      <c r="I1576" s="71">
        <v>1401</v>
      </c>
      <c r="J1576" s="73" t="s">
        <v>1166</v>
      </c>
      <c r="K1576" s="74"/>
      <c r="L1576" s="74"/>
      <c r="M1576" s="75"/>
      <c r="N1576" s="5">
        <v>3.1051836474266202E-3</v>
      </c>
    </row>
    <row r="1577" spans="2:14">
      <c r="B1577" s="102"/>
      <c r="I1577" s="71">
        <v>1402</v>
      </c>
      <c r="J1577" s="73" t="s">
        <v>425</v>
      </c>
      <c r="K1577" s="74"/>
      <c r="L1577" s="74"/>
      <c r="M1577" s="75"/>
      <c r="N1577" s="5">
        <v>2.9929903954276898E-3</v>
      </c>
    </row>
    <row r="1578" spans="2:14">
      <c r="B1578" s="102"/>
      <c r="I1578" s="71">
        <v>1403</v>
      </c>
      <c r="J1578" s="73" t="s">
        <v>942</v>
      </c>
      <c r="K1578" s="74"/>
      <c r="L1578" s="74"/>
      <c r="M1578" s="75"/>
      <c r="N1578" s="5">
        <v>2.9639446317523202E-3</v>
      </c>
    </row>
    <row r="1579" spans="2:14">
      <c r="B1579" s="102"/>
      <c r="I1579" s="71">
        <v>1404</v>
      </c>
      <c r="J1579" s="73" t="s">
        <v>412</v>
      </c>
      <c r="K1579" s="74"/>
      <c r="L1579" s="74"/>
      <c r="M1579" s="75"/>
      <c r="N1579" s="5">
        <v>2.9058531044015802E-3</v>
      </c>
    </row>
    <row r="1580" spans="2:14">
      <c r="B1580" s="102"/>
      <c r="I1580" s="71">
        <v>1405</v>
      </c>
      <c r="J1580" s="73" t="s">
        <v>516</v>
      </c>
      <c r="K1580" s="74"/>
      <c r="L1580" s="74"/>
      <c r="M1580" s="75"/>
      <c r="N1580" s="5">
        <v>2.8412183006184802E-3</v>
      </c>
    </row>
    <row r="1581" spans="2:14">
      <c r="B1581" s="102"/>
      <c r="I1581" s="71">
        <v>1406</v>
      </c>
      <c r="J1581" s="73" t="s">
        <v>1138</v>
      </c>
      <c r="K1581" s="74"/>
      <c r="L1581" s="74"/>
      <c r="M1581" s="75"/>
      <c r="N1581" s="5">
        <v>2.8056292605108798E-3</v>
      </c>
    </row>
    <row r="1582" spans="2:14">
      <c r="B1582" s="102"/>
      <c r="I1582" s="71">
        <v>1407</v>
      </c>
      <c r="J1582" s="73" t="s">
        <v>2176</v>
      </c>
      <c r="K1582" s="74"/>
      <c r="L1582" s="74"/>
      <c r="M1582" s="75"/>
      <c r="N1582" s="5">
        <v>2.8056292605108798E-3</v>
      </c>
    </row>
    <row r="1583" spans="2:14">
      <c r="B1583" s="102"/>
      <c r="I1583" s="71">
        <v>1408</v>
      </c>
      <c r="J1583" s="73" t="s">
        <v>2180</v>
      </c>
      <c r="K1583" s="74"/>
      <c r="L1583" s="74"/>
      <c r="M1583" s="75"/>
      <c r="N1583" s="5">
        <v>2.8056292605108798E-3</v>
      </c>
    </row>
    <row r="1584" spans="2:14">
      <c r="B1584" s="102"/>
      <c r="I1584" s="71">
        <v>1409</v>
      </c>
      <c r="J1584" s="73" t="s">
        <v>349</v>
      </c>
      <c r="K1584" s="74"/>
      <c r="L1584" s="74"/>
      <c r="M1584" s="75"/>
      <c r="N1584" s="5">
        <v>2.7330148513223301E-3</v>
      </c>
    </row>
    <row r="1585" spans="2:14">
      <c r="B1585" s="102"/>
      <c r="I1585" s="71">
        <v>1410</v>
      </c>
      <c r="J1585" s="73" t="s">
        <v>448</v>
      </c>
      <c r="K1585" s="74"/>
      <c r="L1585" s="74"/>
      <c r="M1585" s="75"/>
      <c r="N1585" s="5">
        <v>2.6683800475393602E-3</v>
      </c>
    </row>
    <row r="1586" spans="2:14">
      <c r="B1586" s="102"/>
      <c r="I1586" s="71">
        <v>1411</v>
      </c>
      <c r="J1586" s="73" t="s">
        <v>454</v>
      </c>
      <c r="K1586" s="74"/>
      <c r="L1586" s="74"/>
      <c r="M1586" s="75"/>
      <c r="N1586" s="5">
        <v>2.6683800475393602E-3</v>
      </c>
    </row>
    <row r="1587" spans="2:14">
      <c r="B1587" s="102"/>
      <c r="I1587" s="71">
        <v>1412</v>
      </c>
      <c r="J1587" s="73" t="s">
        <v>2162</v>
      </c>
      <c r="K1587" s="74"/>
      <c r="L1587" s="74"/>
      <c r="M1587" s="75"/>
      <c r="N1587" s="5">
        <v>2.6538571657016802E-3</v>
      </c>
    </row>
    <row r="1588" spans="2:14">
      <c r="B1588" s="102"/>
      <c r="I1588" s="71">
        <v>1413</v>
      </c>
      <c r="J1588" s="73" t="s">
        <v>2167</v>
      </c>
      <c r="K1588" s="74"/>
      <c r="L1588" s="74"/>
      <c r="M1588" s="75"/>
      <c r="N1588" s="5">
        <v>2.6538571657016802E-3</v>
      </c>
    </row>
    <row r="1589" spans="2:14">
      <c r="B1589" s="102"/>
      <c r="I1589" s="71">
        <v>1414</v>
      </c>
      <c r="J1589" s="73" t="s">
        <v>2183</v>
      </c>
      <c r="K1589" s="74"/>
      <c r="L1589" s="74"/>
      <c r="M1589" s="75"/>
      <c r="N1589" s="5">
        <v>2.6538571657016802E-3</v>
      </c>
    </row>
    <row r="1590" spans="2:14">
      <c r="B1590" s="102"/>
      <c r="I1590" s="71">
        <v>1415</v>
      </c>
      <c r="J1590" s="73" t="s">
        <v>1008</v>
      </c>
      <c r="K1590" s="74"/>
      <c r="L1590" s="74"/>
      <c r="M1590" s="75"/>
      <c r="N1590" s="5">
        <v>2.6142783228912799E-3</v>
      </c>
    </row>
    <row r="1591" spans="2:14">
      <c r="B1591" s="102"/>
      <c r="I1591" s="71">
        <v>1416</v>
      </c>
      <c r="J1591" s="73" t="s">
        <v>401</v>
      </c>
      <c r="K1591" s="74"/>
      <c r="L1591" s="74"/>
      <c r="M1591" s="75"/>
      <c r="N1591" s="5">
        <v>2.5416639137027402E-3</v>
      </c>
    </row>
    <row r="1592" spans="2:14">
      <c r="B1592" s="102"/>
      <c r="I1592" s="71">
        <v>1417</v>
      </c>
      <c r="J1592" s="73" t="s">
        <v>433</v>
      </c>
      <c r="K1592" s="74"/>
      <c r="L1592" s="74"/>
      <c r="M1592" s="75"/>
      <c r="N1592" s="5">
        <v>2.5416639137027402E-3</v>
      </c>
    </row>
    <row r="1593" spans="2:14">
      <c r="B1593" s="102"/>
      <c r="I1593" s="71">
        <v>1418</v>
      </c>
      <c r="J1593" s="73" t="s">
        <v>2133</v>
      </c>
      <c r="K1593" s="74"/>
      <c r="L1593" s="74"/>
      <c r="M1593" s="75"/>
      <c r="N1593" s="5">
        <v>2.4479833462443998E-3</v>
      </c>
    </row>
    <row r="1594" spans="2:14">
      <c r="B1594" s="102"/>
      <c r="I1594" s="71">
        <v>1419</v>
      </c>
      <c r="J1594" s="73" t="s">
        <v>2137</v>
      </c>
      <c r="K1594" s="74"/>
      <c r="L1594" s="74"/>
      <c r="M1594" s="75"/>
      <c r="N1594" s="5">
        <v>2.4479833462443998E-3</v>
      </c>
    </row>
    <row r="1595" spans="2:14">
      <c r="B1595" s="102"/>
      <c r="I1595" s="71">
        <v>1420</v>
      </c>
      <c r="J1595" s="73" t="s">
        <v>2138</v>
      </c>
      <c r="K1595" s="74"/>
      <c r="L1595" s="74"/>
      <c r="M1595" s="75"/>
      <c r="N1595" s="5">
        <v>2.4479833462443998E-3</v>
      </c>
    </row>
    <row r="1596" spans="2:14">
      <c r="B1596" s="102"/>
      <c r="I1596" s="71">
        <v>1421</v>
      </c>
      <c r="J1596" s="73" t="s">
        <v>2073</v>
      </c>
      <c r="K1596" s="74"/>
      <c r="L1596" s="74"/>
      <c r="M1596" s="75"/>
      <c r="N1596" s="5">
        <v>2.39388162159632E-3</v>
      </c>
    </row>
    <row r="1597" spans="2:14">
      <c r="B1597" s="102"/>
      <c r="I1597" s="71">
        <v>1422</v>
      </c>
      <c r="J1597" s="73" t="s">
        <v>2074</v>
      </c>
      <c r="K1597" s="74"/>
      <c r="L1597" s="74"/>
      <c r="M1597" s="75"/>
      <c r="N1597" s="5">
        <v>2.39388162159632E-3</v>
      </c>
    </row>
    <row r="1598" spans="2:14">
      <c r="B1598" s="102"/>
      <c r="I1598" s="71">
        <v>1423</v>
      </c>
      <c r="J1598" s="73" t="s">
        <v>2177</v>
      </c>
      <c r="K1598" s="74"/>
      <c r="L1598" s="74"/>
      <c r="M1598" s="75"/>
      <c r="N1598" s="5">
        <v>2.37935873975864E-3</v>
      </c>
    </row>
    <row r="1599" spans="2:14">
      <c r="B1599" s="102"/>
      <c r="I1599" s="71">
        <v>1424</v>
      </c>
      <c r="J1599" s="73" t="s">
        <v>2181</v>
      </c>
      <c r="K1599" s="74"/>
      <c r="L1599" s="74"/>
      <c r="M1599" s="75"/>
      <c r="N1599" s="5">
        <v>2.37935873975864E-3</v>
      </c>
    </row>
    <row r="1600" spans="2:14">
      <c r="B1600" s="102"/>
      <c r="I1600" s="71">
        <v>1425</v>
      </c>
      <c r="J1600" s="73" t="s">
        <v>429</v>
      </c>
      <c r="K1600" s="74"/>
      <c r="L1600" s="74"/>
      <c r="M1600" s="75"/>
      <c r="N1600" s="5">
        <v>2.3503129760831399E-3</v>
      </c>
    </row>
    <row r="1601" spans="2:14">
      <c r="B1601" s="102"/>
      <c r="I1601" s="71">
        <v>1426</v>
      </c>
      <c r="J1601" s="73" t="s">
        <v>994</v>
      </c>
      <c r="K1601" s="74"/>
      <c r="L1601" s="74"/>
      <c r="M1601" s="75"/>
      <c r="N1601" s="5">
        <v>2.27115529046249E-3</v>
      </c>
    </row>
    <row r="1602" spans="2:14">
      <c r="B1602" s="102"/>
      <c r="I1602" s="71">
        <v>1427</v>
      </c>
      <c r="J1602" s="73" t="s">
        <v>1159</v>
      </c>
      <c r="K1602" s="74"/>
      <c r="L1602" s="74"/>
      <c r="M1602" s="75"/>
      <c r="N1602" s="5">
        <v>2.27115529046249E-3</v>
      </c>
    </row>
    <row r="1603" spans="2:14">
      <c r="B1603" s="102"/>
      <c r="I1603" s="71">
        <v>1428</v>
      </c>
      <c r="J1603" s="73" t="s">
        <v>1023</v>
      </c>
      <c r="K1603" s="74"/>
      <c r="L1603" s="74"/>
      <c r="M1603" s="75"/>
      <c r="N1603" s="5">
        <v>2.2566324086248E-3</v>
      </c>
    </row>
    <row r="1604" spans="2:14">
      <c r="B1604" s="102"/>
      <c r="I1604" s="71">
        <v>1429</v>
      </c>
      <c r="J1604" s="73" t="s">
        <v>1213</v>
      </c>
      <c r="K1604" s="74"/>
      <c r="L1604" s="74"/>
      <c r="M1604" s="75"/>
      <c r="N1604" s="5">
        <v>2.2566324086248E-3</v>
      </c>
    </row>
    <row r="1605" spans="2:14">
      <c r="B1605" s="102"/>
      <c r="I1605" s="71">
        <v>1430</v>
      </c>
      <c r="J1605" s="73" t="s">
        <v>1214</v>
      </c>
      <c r="K1605" s="74"/>
      <c r="L1605" s="74"/>
      <c r="M1605" s="75"/>
      <c r="N1605" s="5">
        <v>2.2566324086248E-3</v>
      </c>
    </row>
    <row r="1606" spans="2:14">
      <c r="B1606" s="102"/>
      <c r="I1606" s="71">
        <v>1431</v>
      </c>
      <c r="J1606" s="73" t="s">
        <v>2134</v>
      </c>
      <c r="K1606" s="74"/>
      <c r="L1606" s="74"/>
      <c r="M1606" s="75"/>
      <c r="N1606" s="5">
        <v>2.2566324086248E-3</v>
      </c>
    </row>
    <row r="1607" spans="2:14">
      <c r="B1607" s="102"/>
      <c r="I1607" s="71">
        <v>1432</v>
      </c>
      <c r="J1607" s="73" t="s">
        <v>361</v>
      </c>
      <c r="K1607" s="74"/>
      <c r="L1607" s="74"/>
      <c r="M1607" s="75"/>
      <c r="N1607" s="5">
        <v>2.2275866449493098E-3</v>
      </c>
    </row>
    <row r="1608" spans="2:14">
      <c r="B1608" s="102"/>
      <c r="I1608" s="71">
        <v>1433</v>
      </c>
      <c r="J1608" s="73" t="s">
        <v>1459</v>
      </c>
      <c r="K1608" s="74"/>
      <c r="L1608" s="74"/>
      <c r="M1608" s="75"/>
      <c r="N1608" s="5">
        <v>2.2275866449493098E-3</v>
      </c>
    </row>
    <row r="1609" spans="2:14">
      <c r="B1609" s="102"/>
      <c r="I1609" s="71">
        <v>1434</v>
      </c>
      <c r="J1609" s="73" t="s">
        <v>1460</v>
      </c>
      <c r="K1609" s="74"/>
      <c r="L1609" s="74"/>
      <c r="M1609" s="75"/>
      <c r="N1609" s="5">
        <v>2.2275866449493098E-3</v>
      </c>
    </row>
    <row r="1610" spans="2:14">
      <c r="B1610" s="102"/>
      <c r="I1610" s="71">
        <v>1435</v>
      </c>
      <c r="J1610" s="73" t="s">
        <v>1461</v>
      </c>
      <c r="K1610" s="74"/>
      <c r="L1610" s="74"/>
      <c r="M1610" s="75"/>
      <c r="N1610" s="5">
        <v>2.2275866449493098E-3</v>
      </c>
    </row>
    <row r="1611" spans="2:14">
      <c r="B1611" s="102"/>
      <c r="I1611" s="71">
        <v>1436</v>
      </c>
      <c r="J1611" s="73" t="s">
        <v>1462</v>
      </c>
      <c r="K1611" s="74"/>
      <c r="L1611" s="74"/>
      <c r="M1611" s="75"/>
      <c r="N1611" s="5">
        <v>2.2275866449493098E-3</v>
      </c>
    </row>
    <row r="1612" spans="2:14">
      <c r="B1612" s="102"/>
      <c r="I1612" s="71">
        <v>1437</v>
      </c>
      <c r="J1612" s="73" t="s">
        <v>1013</v>
      </c>
      <c r="K1612" s="74"/>
      <c r="L1612" s="74"/>
      <c r="M1612" s="75"/>
      <c r="N1612" s="5">
        <v>2.1880078021390401E-3</v>
      </c>
    </row>
    <row r="1613" spans="2:14">
      <c r="B1613" s="102"/>
      <c r="I1613" s="71">
        <v>1438</v>
      </c>
      <c r="J1613" s="73" t="s">
        <v>1163</v>
      </c>
      <c r="K1613" s="74"/>
      <c r="L1613" s="74"/>
      <c r="M1613" s="75"/>
      <c r="N1613" s="5">
        <v>2.1880078021390401E-3</v>
      </c>
    </row>
    <row r="1614" spans="2:14">
      <c r="B1614" s="102"/>
      <c r="I1614" s="71">
        <v>1439</v>
      </c>
      <c r="J1614" s="73" t="s">
        <v>2153</v>
      </c>
      <c r="K1614" s="74"/>
      <c r="L1614" s="74"/>
      <c r="M1614" s="75"/>
      <c r="N1614" s="5">
        <v>2.1880078021390401E-3</v>
      </c>
    </row>
    <row r="1615" spans="2:14">
      <c r="B1615" s="102"/>
      <c r="I1615" s="71">
        <v>1440</v>
      </c>
      <c r="J1615" s="73" t="s">
        <v>2158</v>
      </c>
      <c r="K1615" s="74"/>
      <c r="L1615" s="74"/>
      <c r="M1615" s="75"/>
      <c r="N1615" s="5">
        <v>2.1880078021390401E-3</v>
      </c>
    </row>
    <row r="1616" spans="2:14">
      <c r="B1616" s="102"/>
      <c r="I1616" s="71">
        <v>1441</v>
      </c>
      <c r="J1616" s="73" t="s">
        <v>2164</v>
      </c>
      <c r="K1616" s="74"/>
      <c r="L1616" s="74"/>
      <c r="M1616" s="75"/>
      <c r="N1616" s="5">
        <v>2.0943272346805801E-3</v>
      </c>
    </row>
    <row r="1617" spans="2:14">
      <c r="B1617" s="102"/>
      <c r="I1617" s="71">
        <v>1442</v>
      </c>
      <c r="J1617" s="73" t="s">
        <v>426</v>
      </c>
      <c r="K1617" s="74"/>
      <c r="L1617" s="74"/>
      <c r="M1617" s="75"/>
      <c r="N1617" s="5">
        <v>2.0903374319777902E-3</v>
      </c>
    </row>
    <row r="1618" spans="2:14">
      <c r="B1618" s="102"/>
      <c r="I1618" s="71">
        <v>1443</v>
      </c>
      <c r="J1618" s="73" t="s">
        <v>1345</v>
      </c>
      <c r="K1618" s="74"/>
      <c r="L1618" s="74"/>
      <c r="M1618" s="75"/>
      <c r="N1618" s="5">
        <v>2.0903374319777902E-3</v>
      </c>
    </row>
    <row r="1619" spans="2:14">
      <c r="B1619" s="102"/>
      <c r="I1619" s="71">
        <v>1444</v>
      </c>
      <c r="J1619" s="73" t="s">
        <v>1346</v>
      </c>
      <c r="K1619" s="74"/>
      <c r="L1619" s="74"/>
      <c r="M1619" s="75"/>
      <c r="N1619" s="5">
        <v>2.0903374319777902E-3</v>
      </c>
    </row>
    <row r="1620" spans="2:14">
      <c r="B1620" s="102"/>
      <c r="I1620" s="71">
        <v>1445</v>
      </c>
      <c r="J1620" s="73" t="s">
        <v>1347</v>
      </c>
      <c r="K1620" s="74"/>
      <c r="L1620" s="74"/>
      <c r="M1620" s="75"/>
      <c r="N1620" s="5">
        <v>2.0903374319777902E-3</v>
      </c>
    </row>
    <row r="1621" spans="2:14">
      <c r="B1621" s="102"/>
      <c r="I1621" s="71">
        <v>1446</v>
      </c>
      <c r="J1621" s="73" t="s">
        <v>1348</v>
      </c>
      <c r="K1621" s="74"/>
      <c r="L1621" s="74"/>
      <c r="M1621" s="75"/>
      <c r="N1621" s="5">
        <v>2.0903374319777902E-3</v>
      </c>
    </row>
    <row r="1622" spans="2:14">
      <c r="B1622" s="102"/>
      <c r="I1622" s="71">
        <v>1447</v>
      </c>
      <c r="J1622" s="73" t="s">
        <v>1024</v>
      </c>
      <c r="K1622" s="74"/>
      <c r="L1622" s="74"/>
      <c r="M1622" s="75"/>
      <c r="N1622" s="5">
        <v>2.0652814710052101E-3</v>
      </c>
    </row>
    <row r="1623" spans="2:14">
      <c r="B1623" s="102"/>
      <c r="I1623" s="71">
        <v>1448</v>
      </c>
      <c r="J1623" s="73" t="s">
        <v>993</v>
      </c>
      <c r="K1623" s="74"/>
      <c r="L1623" s="74"/>
      <c r="M1623" s="75"/>
      <c r="N1623" s="5">
        <v>2.0362357073297099E-3</v>
      </c>
    </row>
    <row r="1624" spans="2:14">
      <c r="B1624" s="102"/>
      <c r="I1624" s="71">
        <v>1449</v>
      </c>
      <c r="J1624" s="73" t="s">
        <v>2159</v>
      </c>
      <c r="K1624" s="74"/>
      <c r="L1624" s="74"/>
      <c r="M1624" s="75"/>
      <c r="N1624" s="5">
        <v>1.90297629706098E-3</v>
      </c>
    </row>
    <row r="1625" spans="2:14">
      <c r="B1625" s="102"/>
      <c r="I1625" s="71">
        <v>1450</v>
      </c>
      <c r="J1625" s="73" t="s">
        <v>344</v>
      </c>
      <c r="K1625" s="74"/>
      <c r="L1625" s="74"/>
      <c r="M1625" s="75"/>
      <c r="N1625" s="5">
        <v>1.8448847697101201E-3</v>
      </c>
    </row>
    <row r="1626" spans="2:14">
      <c r="B1626" s="102"/>
      <c r="I1626" s="71">
        <v>1451</v>
      </c>
      <c r="J1626" s="73" t="s">
        <v>1453</v>
      </c>
      <c r="K1626" s="74"/>
      <c r="L1626" s="74"/>
      <c r="M1626" s="75"/>
      <c r="N1626" s="5">
        <v>1.83036188787244E-3</v>
      </c>
    </row>
    <row r="1627" spans="2:14">
      <c r="B1627" s="102"/>
      <c r="I1627" s="71">
        <v>1452</v>
      </c>
      <c r="J1627" s="73" t="s">
        <v>1454</v>
      </c>
      <c r="K1627" s="74"/>
      <c r="L1627" s="74"/>
      <c r="M1627" s="75"/>
      <c r="N1627" s="5">
        <v>1.83036188787244E-3</v>
      </c>
    </row>
    <row r="1628" spans="2:14">
      <c r="B1628" s="102"/>
      <c r="I1628" s="71">
        <v>1453</v>
      </c>
      <c r="J1628" s="73" t="s">
        <v>1455</v>
      </c>
      <c r="K1628" s="74"/>
      <c r="L1628" s="74"/>
      <c r="M1628" s="75"/>
      <c r="N1628" s="5">
        <v>1.83036188787244E-3</v>
      </c>
    </row>
    <row r="1629" spans="2:14">
      <c r="B1629" s="102"/>
      <c r="I1629" s="71">
        <v>1454</v>
      </c>
      <c r="J1629" s="73" t="s">
        <v>1456</v>
      </c>
      <c r="K1629" s="74"/>
      <c r="L1629" s="74"/>
      <c r="M1629" s="75"/>
      <c r="N1629" s="5">
        <v>1.83036188787244E-3</v>
      </c>
    </row>
    <row r="1630" spans="2:14">
      <c r="B1630" s="102"/>
      <c r="I1630" s="71">
        <v>1455</v>
      </c>
      <c r="J1630" s="73" t="s">
        <v>2163</v>
      </c>
      <c r="K1630" s="74"/>
      <c r="L1630" s="74"/>
      <c r="M1630" s="75"/>
      <c r="N1630" s="5">
        <v>1.8053059268998599E-3</v>
      </c>
    </row>
    <row r="1631" spans="2:14">
      <c r="B1631" s="102"/>
      <c r="I1631" s="71">
        <v>1456</v>
      </c>
      <c r="J1631" s="73" t="s">
        <v>2157</v>
      </c>
      <c r="K1631" s="74"/>
      <c r="L1631" s="74"/>
      <c r="M1631" s="75"/>
      <c r="N1631" s="5">
        <v>1.77626016322436E-3</v>
      </c>
    </row>
    <row r="1632" spans="2:14">
      <c r="B1632" s="102"/>
      <c r="I1632" s="71">
        <v>1457</v>
      </c>
      <c r="J1632" s="73" t="s">
        <v>1135</v>
      </c>
      <c r="K1632" s="74"/>
      <c r="L1632" s="74"/>
      <c r="M1632" s="75"/>
      <c r="N1632" s="5">
        <v>1.7366813204141001E-3</v>
      </c>
    </row>
    <row r="1633" spans="2:14">
      <c r="B1633" s="102"/>
      <c r="I1633" s="71">
        <v>1458</v>
      </c>
      <c r="J1633" s="73" t="s">
        <v>987</v>
      </c>
      <c r="K1633" s="74"/>
      <c r="L1633" s="74"/>
      <c r="M1633" s="75"/>
      <c r="N1633" s="5">
        <v>1.72215843857629E-3</v>
      </c>
    </row>
    <row r="1634" spans="2:14">
      <c r="B1634" s="102"/>
      <c r="I1634" s="71">
        <v>1459</v>
      </c>
      <c r="J1634" s="73" t="s">
        <v>1465</v>
      </c>
      <c r="K1634" s="74"/>
      <c r="L1634" s="74"/>
      <c r="M1634" s="75"/>
      <c r="N1634" s="5">
        <v>1.7116253594413901E-3</v>
      </c>
    </row>
    <row r="1635" spans="2:14">
      <c r="B1635" s="102"/>
      <c r="I1635" s="71">
        <v>1460</v>
      </c>
      <c r="J1635" s="73" t="s">
        <v>1466</v>
      </c>
      <c r="K1635" s="74"/>
      <c r="L1635" s="74"/>
      <c r="M1635" s="75"/>
      <c r="N1635" s="5">
        <v>1.7116253594413901E-3</v>
      </c>
    </row>
    <row r="1636" spans="2:14">
      <c r="B1636" s="102"/>
      <c r="I1636" s="71">
        <v>1461</v>
      </c>
      <c r="J1636" s="73" t="s">
        <v>1467</v>
      </c>
      <c r="K1636" s="74"/>
      <c r="L1636" s="74"/>
      <c r="M1636" s="75"/>
      <c r="N1636" s="5">
        <v>1.7116253594413901E-3</v>
      </c>
    </row>
    <row r="1637" spans="2:14">
      <c r="B1637" s="102"/>
      <c r="I1637" s="71">
        <v>1462</v>
      </c>
      <c r="J1637" s="73" t="s">
        <v>1468</v>
      </c>
      <c r="K1637" s="74"/>
      <c r="L1637" s="74"/>
      <c r="M1637" s="75"/>
      <c r="N1637" s="5">
        <v>1.7116253594413901E-3</v>
      </c>
    </row>
    <row r="1638" spans="2:14">
      <c r="B1638" s="102"/>
      <c r="I1638" s="71">
        <v>1463</v>
      </c>
      <c r="J1638" s="73" t="s">
        <v>992</v>
      </c>
      <c r="K1638" s="74"/>
      <c r="L1638" s="74"/>
      <c r="M1638" s="75"/>
      <c r="N1638" s="5">
        <v>1.6535338320905299E-3</v>
      </c>
    </row>
    <row r="1639" spans="2:14">
      <c r="B1639" s="102"/>
      <c r="I1639" s="71">
        <v>1464</v>
      </c>
      <c r="J1639" s="73" t="s">
        <v>1158</v>
      </c>
      <c r="K1639" s="74"/>
      <c r="L1639" s="74"/>
      <c r="M1639" s="75"/>
      <c r="N1639" s="5">
        <v>1.6535338320905299E-3</v>
      </c>
    </row>
    <row r="1640" spans="2:14">
      <c r="B1640" s="102"/>
      <c r="I1640" s="71">
        <v>1465</v>
      </c>
      <c r="J1640" s="73" t="s">
        <v>2150</v>
      </c>
      <c r="K1640" s="74"/>
      <c r="L1640" s="74"/>
      <c r="M1640" s="75"/>
      <c r="N1640" s="5">
        <v>1.6535338320905299E-3</v>
      </c>
    </row>
    <row r="1641" spans="2:14">
      <c r="B1641" s="102"/>
      <c r="I1641" s="71">
        <v>1466</v>
      </c>
      <c r="J1641" s="73" t="s">
        <v>2155</v>
      </c>
      <c r="K1641" s="74"/>
      <c r="L1641" s="74"/>
      <c r="M1641" s="75"/>
      <c r="N1641" s="5">
        <v>1.6535338320905299E-3</v>
      </c>
    </row>
    <row r="1642" spans="2:14">
      <c r="B1642" s="102"/>
      <c r="I1642" s="71">
        <v>1467</v>
      </c>
      <c r="J1642" s="73" t="s">
        <v>2075</v>
      </c>
      <c r="K1642" s="74"/>
      <c r="L1642" s="74"/>
      <c r="M1642" s="75"/>
      <c r="N1642" s="5">
        <v>1.62847787111795E-3</v>
      </c>
    </row>
    <row r="1643" spans="2:14">
      <c r="B1643" s="102"/>
      <c r="I1643" s="71">
        <v>1468</v>
      </c>
      <c r="J1643" s="73" t="s">
        <v>2168</v>
      </c>
      <c r="K1643" s="74"/>
      <c r="L1643" s="74"/>
      <c r="M1643" s="75"/>
      <c r="N1643" s="5">
        <v>1.6139549892802601E-3</v>
      </c>
    </row>
    <row r="1644" spans="2:14">
      <c r="B1644" s="102"/>
      <c r="I1644" s="71">
        <v>1469</v>
      </c>
      <c r="J1644" s="73" t="s">
        <v>1136</v>
      </c>
      <c r="K1644" s="74"/>
      <c r="L1644" s="74"/>
      <c r="M1644" s="75"/>
      <c r="N1644" s="5">
        <v>1.5453303827945E-3</v>
      </c>
    </row>
    <row r="1645" spans="2:14">
      <c r="B1645" s="102"/>
      <c r="I1645" s="71">
        <v>1470</v>
      </c>
      <c r="J1645" s="73" t="s">
        <v>787</v>
      </c>
      <c r="K1645" s="74"/>
      <c r="L1645" s="74"/>
      <c r="M1645" s="75"/>
      <c r="N1645" s="5">
        <v>1.5308075009566901E-3</v>
      </c>
    </row>
    <row r="1646" spans="2:14">
      <c r="B1646" s="102"/>
      <c r="I1646" s="71">
        <v>1471</v>
      </c>
      <c r="J1646" s="73" t="s">
        <v>788</v>
      </c>
      <c r="K1646" s="74"/>
      <c r="L1646" s="74"/>
      <c r="M1646" s="75"/>
      <c r="N1646" s="5">
        <v>1.5308075009566901E-3</v>
      </c>
    </row>
    <row r="1647" spans="2:14">
      <c r="B1647" s="102"/>
      <c r="I1647" s="71">
        <v>1472</v>
      </c>
      <c r="J1647" s="73" t="s">
        <v>939</v>
      </c>
      <c r="K1647" s="74"/>
      <c r="L1647" s="74"/>
      <c r="M1647" s="75"/>
      <c r="N1647" s="5">
        <v>1.52027442182179E-3</v>
      </c>
    </row>
    <row r="1648" spans="2:14">
      <c r="B1648" s="102"/>
      <c r="I1648" s="71">
        <v>1473</v>
      </c>
      <c r="J1648" s="73" t="s">
        <v>599</v>
      </c>
      <c r="K1648" s="74"/>
      <c r="L1648" s="74"/>
      <c r="M1648" s="75"/>
      <c r="N1648" s="5">
        <v>1.47670577630874E-3</v>
      </c>
    </row>
    <row r="1649" spans="2:14">
      <c r="B1649" s="102"/>
      <c r="I1649" s="71">
        <v>1474</v>
      </c>
      <c r="J1649" s="73" t="s">
        <v>733</v>
      </c>
      <c r="K1649" s="74"/>
      <c r="L1649" s="74"/>
      <c r="M1649" s="75"/>
      <c r="N1649" s="5">
        <v>1.47670577630874E-3</v>
      </c>
    </row>
    <row r="1650" spans="2:14">
      <c r="B1650" s="102"/>
      <c r="I1650" s="71">
        <v>1475</v>
      </c>
      <c r="J1650" s="73" t="s">
        <v>2170</v>
      </c>
      <c r="K1650" s="74"/>
      <c r="L1650" s="74"/>
      <c r="M1650" s="75"/>
      <c r="N1650" s="5">
        <v>1.47670577630874E-3</v>
      </c>
    </row>
    <row r="1651" spans="2:14">
      <c r="B1651" s="102"/>
      <c r="I1651" s="71">
        <v>1476</v>
      </c>
      <c r="J1651" s="73" t="s">
        <v>988</v>
      </c>
      <c r="K1651" s="74"/>
      <c r="L1651" s="74"/>
      <c r="M1651" s="75"/>
      <c r="N1651" s="5">
        <v>1.4621828944709301E-3</v>
      </c>
    </row>
    <row r="1652" spans="2:14">
      <c r="B1652" s="102"/>
      <c r="I1652" s="71">
        <v>1477</v>
      </c>
      <c r="J1652" s="73" t="s">
        <v>1133</v>
      </c>
      <c r="K1652" s="74"/>
      <c r="L1652" s="74"/>
      <c r="M1652" s="75"/>
      <c r="N1652" s="5">
        <v>1.4621828944709301E-3</v>
      </c>
    </row>
    <row r="1653" spans="2:14">
      <c r="B1653" s="102"/>
      <c r="I1653" s="71">
        <v>1478</v>
      </c>
      <c r="J1653" s="73" t="s">
        <v>2139</v>
      </c>
      <c r="K1653" s="74"/>
      <c r="L1653" s="74"/>
      <c r="M1653" s="75"/>
      <c r="N1653" s="5">
        <v>1.4476600126332501E-3</v>
      </c>
    </row>
    <row r="1654" spans="2:14">
      <c r="B1654" s="102"/>
      <c r="I1654" s="71">
        <v>1479</v>
      </c>
      <c r="J1654" s="73" t="s">
        <v>2185</v>
      </c>
      <c r="K1654" s="74"/>
      <c r="L1654" s="74"/>
      <c r="M1654" s="75"/>
      <c r="N1654" s="5">
        <v>1.4226040516606699E-3</v>
      </c>
    </row>
    <row r="1655" spans="2:14">
      <c r="B1655" s="102"/>
      <c r="I1655" s="71">
        <v>1480</v>
      </c>
      <c r="J1655" s="73" t="s">
        <v>2152</v>
      </c>
      <c r="K1655" s="74"/>
      <c r="L1655" s="74"/>
      <c r="M1655" s="75"/>
      <c r="N1655" s="5">
        <v>1.39355828798517E-3</v>
      </c>
    </row>
    <row r="1656" spans="2:14">
      <c r="B1656" s="102"/>
      <c r="I1656" s="71">
        <v>1481</v>
      </c>
      <c r="J1656" s="73" t="s">
        <v>334</v>
      </c>
      <c r="K1656" s="74"/>
      <c r="L1656" s="74"/>
      <c r="M1656" s="75"/>
      <c r="N1656" s="5">
        <v>1.3394565633371E-3</v>
      </c>
    </row>
    <row r="1657" spans="2:14">
      <c r="B1657" s="102"/>
      <c r="I1657" s="71">
        <v>1482</v>
      </c>
      <c r="J1657" s="73" t="s">
        <v>356</v>
      </c>
      <c r="K1657" s="74"/>
      <c r="L1657" s="74"/>
      <c r="M1657" s="75"/>
      <c r="N1657" s="5">
        <v>1.3394565633371E-3</v>
      </c>
    </row>
    <row r="1658" spans="2:14">
      <c r="B1658" s="102"/>
      <c r="I1658" s="71">
        <v>1483</v>
      </c>
      <c r="J1658" s="73" t="s">
        <v>370</v>
      </c>
      <c r="K1658" s="74"/>
      <c r="L1658" s="74"/>
      <c r="M1658" s="75"/>
      <c r="N1658" s="5">
        <v>1.3394565633371E-3</v>
      </c>
    </row>
    <row r="1659" spans="2:14">
      <c r="B1659" s="102"/>
      <c r="I1659" s="71">
        <v>1484</v>
      </c>
      <c r="J1659" s="73" t="s">
        <v>377</v>
      </c>
      <c r="K1659" s="74"/>
      <c r="L1659" s="74"/>
      <c r="M1659" s="75"/>
      <c r="N1659" s="5">
        <v>1.3394565633371E-3</v>
      </c>
    </row>
    <row r="1660" spans="2:14">
      <c r="B1660" s="102"/>
      <c r="I1660" s="71">
        <v>1485</v>
      </c>
      <c r="J1660" s="73" t="s">
        <v>383</v>
      </c>
      <c r="K1660" s="74"/>
      <c r="L1660" s="74"/>
      <c r="M1660" s="75"/>
      <c r="N1660" s="5">
        <v>1.3394565633371E-3</v>
      </c>
    </row>
    <row r="1661" spans="2:14">
      <c r="B1661" s="102"/>
      <c r="I1661" s="71">
        <v>1486</v>
      </c>
      <c r="J1661" s="73" t="s">
        <v>786</v>
      </c>
      <c r="K1661" s="74"/>
      <c r="L1661" s="74"/>
      <c r="M1661" s="75"/>
      <c r="N1661" s="5">
        <v>1.3394565633371E-3</v>
      </c>
    </row>
    <row r="1662" spans="2:14">
      <c r="B1662" s="102"/>
      <c r="I1662" s="71">
        <v>1487</v>
      </c>
      <c r="J1662" s="73" t="s">
        <v>360</v>
      </c>
      <c r="K1662" s="74"/>
      <c r="L1662" s="74"/>
      <c r="M1662" s="75"/>
      <c r="N1662" s="5">
        <v>1.27083195685134E-3</v>
      </c>
    </row>
    <row r="1663" spans="2:14">
      <c r="B1663" s="102"/>
      <c r="I1663" s="71">
        <v>1488</v>
      </c>
      <c r="J1663" s="73" t="s">
        <v>989</v>
      </c>
      <c r="K1663" s="74"/>
      <c r="L1663" s="74"/>
      <c r="M1663" s="75"/>
      <c r="N1663" s="5">
        <v>1.27083195685134E-3</v>
      </c>
    </row>
    <row r="1664" spans="2:14">
      <c r="B1664" s="102"/>
      <c r="I1664" s="71">
        <v>1489</v>
      </c>
      <c r="J1664" s="73" t="s">
        <v>1157</v>
      </c>
      <c r="K1664" s="74"/>
      <c r="L1664" s="74"/>
      <c r="M1664" s="75"/>
      <c r="N1664" s="5">
        <v>1.27083195685134E-3</v>
      </c>
    </row>
    <row r="1665" spans="2:14">
      <c r="B1665" s="102"/>
      <c r="I1665" s="71">
        <v>1490</v>
      </c>
      <c r="J1665" s="73" t="s">
        <v>2144</v>
      </c>
      <c r="K1665" s="74"/>
      <c r="L1665" s="74"/>
      <c r="M1665" s="75"/>
      <c r="N1665" s="5">
        <v>1.25630907501365E-3</v>
      </c>
    </row>
    <row r="1666" spans="2:14">
      <c r="B1666" s="102"/>
      <c r="I1666" s="71">
        <v>1491</v>
      </c>
      <c r="J1666" s="73" t="s">
        <v>1014</v>
      </c>
      <c r="K1666" s="74"/>
      <c r="L1666" s="74"/>
      <c r="M1666" s="75"/>
      <c r="N1666" s="5">
        <v>1.2312531140410701E-3</v>
      </c>
    </row>
    <row r="1667" spans="2:14">
      <c r="B1667" s="102"/>
      <c r="I1667" s="71">
        <v>1492</v>
      </c>
      <c r="J1667" s="73" t="s">
        <v>1164</v>
      </c>
      <c r="K1667" s="74"/>
      <c r="L1667" s="74"/>
      <c r="M1667" s="75"/>
      <c r="N1667" s="5">
        <v>1.2312531140410701E-3</v>
      </c>
    </row>
    <row r="1668" spans="2:14">
      <c r="B1668" s="102"/>
      <c r="I1668" s="71">
        <v>1493</v>
      </c>
      <c r="J1668" s="73" t="s">
        <v>2160</v>
      </c>
      <c r="K1668" s="74"/>
      <c r="L1668" s="74"/>
      <c r="M1668" s="75"/>
      <c r="N1668" s="5">
        <v>1.2022073503655799E-3</v>
      </c>
    </row>
    <row r="1669" spans="2:14">
      <c r="B1669" s="102"/>
      <c r="I1669" s="71">
        <v>1494</v>
      </c>
      <c r="J1669" s="73" t="s">
        <v>2165</v>
      </c>
      <c r="K1669" s="74"/>
      <c r="L1669" s="74"/>
      <c r="M1669" s="75"/>
      <c r="N1669" s="5">
        <v>1.2022073503655799E-3</v>
      </c>
    </row>
    <row r="1670" spans="2:14">
      <c r="B1670" s="102"/>
      <c r="I1670" s="71">
        <v>1495</v>
      </c>
      <c r="J1670" s="73" t="s">
        <v>937</v>
      </c>
      <c r="K1670" s="74"/>
      <c r="L1670" s="74"/>
      <c r="M1670" s="75"/>
      <c r="N1670" s="5">
        <v>1.1876844685278899E-3</v>
      </c>
    </row>
    <row r="1671" spans="2:14">
      <c r="B1671" s="102"/>
      <c r="I1671" s="71">
        <v>1496</v>
      </c>
      <c r="J1671" s="73" t="s">
        <v>339</v>
      </c>
      <c r="K1671" s="74"/>
      <c r="L1671" s="74"/>
      <c r="M1671" s="75"/>
      <c r="N1671" s="5">
        <v>1.16262850755531E-3</v>
      </c>
    </row>
    <row r="1672" spans="2:14">
      <c r="B1672" s="102"/>
      <c r="I1672" s="71">
        <v>1497</v>
      </c>
      <c r="J1672" s="73" t="s">
        <v>790</v>
      </c>
      <c r="K1672" s="74"/>
      <c r="L1672" s="74"/>
      <c r="M1672" s="75"/>
      <c r="N1672" s="5">
        <v>1.1481056257174999E-3</v>
      </c>
    </row>
    <row r="1673" spans="2:14">
      <c r="B1673" s="102"/>
      <c r="I1673" s="71">
        <v>1498</v>
      </c>
      <c r="J1673" s="73" t="s">
        <v>1132</v>
      </c>
      <c r="K1673" s="74"/>
      <c r="L1673" s="74"/>
      <c r="M1673" s="75"/>
      <c r="N1673" s="5">
        <v>1.0794810192317401E-3</v>
      </c>
    </row>
    <row r="1674" spans="2:14">
      <c r="B1674" s="102"/>
      <c r="I1674" s="71">
        <v>1499</v>
      </c>
      <c r="J1674" s="73" t="s">
        <v>2140</v>
      </c>
      <c r="K1674" s="74"/>
      <c r="L1674" s="74"/>
      <c r="M1674" s="75"/>
      <c r="N1674" s="5">
        <v>1.0794810192317401E-3</v>
      </c>
    </row>
    <row r="1675" spans="2:14">
      <c r="B1675" s="102"/>
      <c r="I1675" s="71">
        <v>1500</v>
      </c>
      <c r="J1675" s="73" t="s">
        <v>2145</v>
      </c>
      <c r="K1675" s="74"/>
      <c r="L1675" s="74"/>
      <c r="M1675" s="75"/>
      <c r="N1675" s="5">
        <v>1.0794810192317401E-3</v>
      </c>
    </row>
    <row r="1676" spans="2:14">
      <c r="B1676" s="102"/>
      <c r="I1676" s="71">
        <v>1501</v>
      </c>
      <c r="J1676" s="73" t="s">
        <v>1134</v>
      </c>
      <c r="K1676" s="74"/>
      <c r="L1676" s="74"/>
      <c r="M1676" s="75"/>
      <c r="N1676" s="5">
        <v>1.0108564127459801E-3</v>
      </c>
    </row>
    <row r="1677" spans="2:14">
      <c r="B1677" s="102"/>
      <c r="I1677" s="71">
        <v>1502</v>
      </c>
      <c r="J1677" s="73" t="s">
        <v>345</v>
      </c>
      <c r="K1677" s="74"/>
      <c r="L1677" s="74"/>
      <c r="M1677" s="75"/>
      <c r="N1677" s="5">
        <v>9.5675468809790795E-4</v>
      </c>
    </row>
    <row r="1678" spans="2:14">
      <c r="B1678" s="102"/>
      <c r="I1678" s="71">
        <v>1503</v>
      </c>
      <c r="J1678" s="73" t="s">
        <v>1162</v>
      </c>
      <c r="K1678" s="74"/>
      <c r="L1678" s="74"/>
      <c r="M1678" s="75"/>
      <c r="N1678" s="5">
        <v>9.5675468809790795E-4</v>
      </c>
    </row>
    <row r="1679" spans="2:14">
      <c r="B1679" s="102"/>
      <c r="I1679" s="71">
        <v>1504</v>
      </c>
      <c r="J1679" s="73" t="s">
        <v>2143</v>
      </c>
      <c r="K1679" s="74"/>
      <c r="L1679" s="74"/>
      <c r="M1679" s="75"/>
      <c r="N1679" s="5">
        <v>9.5675468809790795E-4</v>
      </c>
    </row>
    <row r="1680" spans="2:14">
      <c r="B1680" s="102"/>
      <c r="I1680" s="71">
        <v>1505</v>
      </c>
      <c r="J1680" s="73" t="s">
        <v>2148</v>
      </c>
      <c r="K1680" s="74"/>
      <c r="L1680" s="74"/>
      <c r="M1680" s="75"/>
      <c r="N1680" s="5">
        <v>9.5675468809790795E-4</v>
      </c>
    </row>
    <row r="1681" spans="2:14">
      <c r="B1681" s="102"/>
      <c r="I1681" s="71">
        <v>1506</v>
      </c>
      <c r="J1681" s="73" t="s">
        <v>597</v>
      </c>
      <c r="K1681" s="74"/>
      <c r="L1681" s="74"/>
      <c r="M1681" s="75"/>
      <c r="N1681" s="5">
        <v>8.3402835696419996E-4</v>
      </c>
    </row>
    <row r="1682" spans="2:14">
      <c r="B1682" s="102"/>
      <c r="I1682" s="71">
        <v>1507</v>
      </c>
      <c r="J1682" s="73" t="s">
        <v>598</v>
      </c>
      <c r="K1682" s="74"/>
      <c r="L1682" s="74"/>
      <c r="M1682" s="75"/>
      <c r="N1682" s="5">
        <v>8.3402835696419996E-4</v>
      </c>
    </row>
    <row r="1683" spans="2:14">
      <c r="B1683" s="102"/>
      <c r="I1683" s="71">
        <v>1508</v>
      </c>
      <c r="J1683" s="73" t="s">
        <v>731</v>
      </c>
      <c r="K1683" s="74"/>
      <c r="L1683" s="74"/>
      <c r="M1683" s="75"/>
      <c r="N1683" s="5">
        <v>8.3402835696419996E-4</v>
      </c>
    </row>
    <row r="1684" spans="2:14">
      <c r="B1684" s="102"/>
      <c r="I1684" s="71">
        <v>1509</v>
      </c>
      <c r="J1684" s="73" t="s">
        <v>732</v>
      </c>
      <c r="K1684" s="74"/>
      <c r="L1684" s="74"/>
      <c r="M1684" s="75"/>
      <c r="N1684" s="5">
        <v>8.3402835696419996E-4</v>
      </c>
    </row>
    <row r="1685" spans="2:14">
      <c r="B1685" s="102"/>
      <c r="I1685" s="71">
        <v>1510</v>
      </c>
      <c r="J1685" s="73" t="s">
        <v>2147</v>
      </c>
      <c r="K1685" s="74"/>
      <c r="L1685" s="74"/>
      <c r="M1685" s="75"/>
      <c r="N1685" s="5">
        <v>8.1950547512638896E-4</v>
      </c>
    </row>
    <row r="1686" spans="2:14">
      <c r="B1686" s="102"/>
      <c r="I1686" s="71">
        <v>1511</v>
      </c>
      <c r="J1686" s="73" t="s">
        <v>2174</v>
      </c>
      <c r="K1686" s="74"/>
      <c r="L1686" s="74"/>
      <c r="M1686" s="75"/>
      <c r="N1686" s="5">
        <v>8.1950547512638896E-4</v>
      </c>
    </row>
    <row r="1687" spans="2:14">
      <c r="B1687" s="102"/>
      <c r="I1687" s="71">
        <v>1512</v>
      </c>
      <c r="J1687" s="73" t="s">
        <v>2178</v>
      </c>
      <c r="K1687" s="74"/>
      <c r="L1687" s="74"/>
      <c r="M1687" s="75"/>
      <c r="N1687" s="5">
        <v>8.1950547512638896E-4</v>
      </c>
    </row>
    <row r="1688" spans="2:14">
      <c r="B1688" s="102"/>
      <c r="I1688" s="71">
        <v>1513</v>
      </c>
      <c r="J1688" s="73" t="s">
        <v>1022</v>
      </c>
      <c r="K1688" s="74"/>
      <c r="L1688" s="74"/>
      <c r="M1688" s="75"/>
      <c r="N1688" s="5">
        <v>7.6540375047831405E-4</v>
      </c>
    </row>
    <row r="1689" spans="2:14">
      <c r="B1689" s="102"/>
      <c r="I1689" s="71">
        <v>1514</v>
      </c>
      <c r="J1689" s="73" t="s">
        <v>1212</v>
      </c>
      <c r="K1689" s="74"/>
      <c r="L1689" s="74"/>
      <c r="M1689" s="75"/>
      <c r="N1689" s="5">
        <v>7.6540375047831405E-4</v>
      </c>
    </row>
    <row r="1690" spans="2:14">
      <c r="B1690" s="102"/>
      <c r="I1690" s="71">
        <v>1515</v>
      </c>
      <c r="J1690" s="73" t="s">
        <v>2131</v>
      </c>
      <c r="K1690" s="74"/>
      <c r="L1690" s="74"/>
      <c r="M1690" s="75"/>
      <c r="N1690" s="5">
        <v>7.6540375047831405E-4</v>
      </c>
    </row>
    <row r="1691" spans="2:14">
      <c r="B1691" s="102"/>
      <c r="I1691" s="71">
        <v>1516</v>
      </c>
      <c r="J1691" s="73" t="s">
        <v>2132</v>
      </c>
      <c r="K1691" s="74"/>
      <c r="L1691" s="74"/>
      <c r="M1691" s="75"/>
      <c r="N1691" s="5">
        <v>7.6540375047831405E-4</v>
      </c>
    </row>
    <row r="1692" spans="2:14">
      <c r="B1692" s="102"/>
      <c r="I1692" s="71">
        <v>1517</v>
      </c>
      <c r="J1692" s="73" t="s">
        <v>2175</v>
      </c>
      <c r="K1692" s="74"/>
      <c r="L1692" s="74"/>
      <c r="M1692" s="75"/>
      <c r="N1692" s="5">
        <v>7.2582490766804903E-4</v>
      </c>
    </row>
    <row r="1693" spans="2:14">
      <c r="B1693" s="102"/>
      <c r="I1693" s="71">
        <v>1518</v>
      </c>
      <c r="J1693" s="73" t="s">
        <v>2179</v>
      </c>
      <c r="K1693" s="74"/>
      <c r="L1693" s="74"/>
      <c r="M1693" s="75"/>
      <c r="N1693" s="5">
        <v>7.2582490766804903E-4</v>
      </c>
    </row>
    <row r="1694" spans="2:14">
      <c r="B1694" s="102"/>
      <c r="I1694" s="71">
        <v>1519</v>
      </c>
      <c r="J1694" s="73" t="s">
        <v>343</v>
      </c>
      <c r="K1694" s="74"/>
      <c r="L1694" s="74"/>
      <c r="M1694" s="75"/>
      <c r="N1694" s="5">
        <v>6.9677914399255401E-4</v>
      </c>
    </row>
    <row r="1695" spans="2:14">
      <c r="B1695" s="102"/>
      <c r="I1695" s="71">
        <v>1520</v>
      </c>
      <c r="J1695" s="73" t="s">
        <v>359</v>
      </c>
      <c r="K1695" s="74"/>
      <c r="L1695" s="74"/>
      <c r="M1695" s="75"/>
      <c r="N1695" s="5">
        <v>6.9677914399255401E-4</v>
      </c>
    </row>
    <row r="1696" spans="2:14">
      <c r="B1696" s="102"/>
      <c r="I1696" s="71">
        <v>1521</v>
      </c>
      <c r="J1696" s="73" t="s">
        <v>2142</v>
      </c>
      <c r="K1696" s="74"/>
      <c r="L1696" s="74"/>
      <c r="M1696" s="75"/>
      <c r="N1696" s="5">
        <v>6.9677914399255401E-4</v>
      </c>
    </row>
    <row r="1697" spans="2:14">
      <c r="B1697" s="102"/>
      <c r="I1697" s="71">
        <v>1522</v>
      </c>
      <c r="J1697" s="73" t="s">
        <v>938</v>
      </c>
      <c r="K1697" s="74"/>
      <c r="L1697" s="74"/>
      <c r="M1697" s="75"/>
      <c r="N1697" s="5">
        <v>6.6773338031718703E-4</v>
      </c>
    </row>
    <row r="1698" spans="2:14">
      <c r="B1698" s="102"/>
      <c r="I1698" s="71">
        <v>1523</v>
      </c>
      <c r="J1698" s="73" t="s">
        <v>2149</v>
      </c>
      <c r="K1698" s="74"/>
      <c r="L1698" s="74"/>
      <c r="M1698" s="75"/>
      <c r="N1698" s="5">
        <v>6.6773338031718703E-4</v>
      </c>
    </row>
    <row r="1699" spans="2:14">
      <c r="B1699" s="102"/>
      <c r="I1699" s="71">
        <v>1524</v>
      </c>
      <c r="J1699" s="73" t="s">
        <v>2154</v>
      </c>
      <c r="K1699" s="74"/>
      <c r="L1699" s="74"/>
      <c r="M1699" s="75"/>
      <c r="N1699" s="5">
        <v>6.6773338031718703E-4</v>
      </c>
    </row>
    <row r="1700" spans="2:14">
      <c r="B1700" s="102"/>
      <c r="I1700" s="71">
        <v>1525</v>
      </c>
      <c r="J1700" s="73" t="s">
        <v>990</v>
      </c>
      <c r="K1700" s="74"/>
      <c r="L1700" s="74"/>
      <c r="M1700" s="75"/>
      <c r="N1700" s="5">
        <v>6.4267741934460605E-4</v>
      </c>
    </row>
    <row r="1701" spans="2:14">
      <c r="B1701" s="102"/>
      <c r="I1701" s="71">
        <v>1526</v>
      </c>
      <c r="J1701" s="73" t="s">
        <v>991</v>
      </c>
      <c r="K1701" s="74"/>
      <c r="L1701" s="74"/>
      <c r="M1701" s="75"/>
      <c r="N1701" s="5">
        <v>6.4267741934460605E-4</v>
      </c>
    </row>
    <row r="1702" spans="2:14">
      <c r="B1702" s="102"/>
      <c r="I1702" s="71">
        <v>1527</v>
      </c>
      <c r="J1702" s="73" t="s">
        <v>338</v>
      </c>
      <c r="K1702" s="74"/>
      <c r="L1702" s="74"/>
      <c r="M1702" s="75"/>
      <c r="N1702" s="5">
        <v>5.7405281285871905E-4</v>
      </c>
    </row>
    <row r="1703" spans="2:14">
      <c r="B1703" s="102"/>
      <c r="I1703" s="71">
        <v>1528</v>
      </c>
      <c r="J1703" s="73" t="s">
        <v>789</v>
      </c>
      <c r="K1703" s="74"/>
      <c r="L1703" s="74"/>
      <c r="M1703" s="75"/>
      <c r="N1703" s="5">
        <v>5.7405281285871905E-4</v>
      </c>
    </row>
    <row r="1704" spans="2:14">
      <c r="B1704" s="102"/>
      <c r="I1704" s="71">
        <v>1529</v>
      </c>
      <c r="J1704" s="73" t="s">
        <v>1012</v>
      </c>
      <c r="K1704" s="74"/>
      <c r="L1704" s="74"/>
      <c r="M1704" s="75"/>
      <c r="N1704" s="5">
        <v>5.7405281285871905E-4</v>
      </c>
    </row>
    <row r="1705" spans="2:14">
      <c r="B1705" s="102"/>
      <c r="I1705" s="71">
        <v>1530</v>
      </c>
      <c r="J1705" s="73" t="s">
        <v>1197</v>
      </c>
      <c r="K1705" s="74"/>
      <c r="L1705" s="74"/>
      <c r="M1705" s="75"/>
      <c r="N1705" s="5">
        <v>5.7405281285871905E-4</v>
      </c>
    </row>
    <row r="1706" spans="2:14">
      <c r="B1706" s="102"/>
      <c r="I1706" s="71">
        <v>1531</v>
      </c>
      <c r="J1706" s="73" t="s">
        <v>1198</v>
      </c>
      <c r="K1706" s="74"/>
      <c r="L1706" s="74"/>
      <c r="M1706" s="75"/>
      <c r="N1706" s="5">
        <v>5.7405281285871905E-4</v>
      </c>
    </row>
    <row r="1707" spans="2:14">
      <c r="B1707" s="102"/>
      <c r="I1707" s="71">
        <v>1532</v>
      </c>
      <c r="J1707" s="73" t="s">
        <v>1199</v>
      </c>
      <c r="K1707" s="74"/>
      <c r="L1707" s="74"/>
      <c r="M1707" s="75"/>
      <c r="N1707" s="5">
        <v>5.7405281285871905E-4</v>
      </c>
    </row>
    <row r="1708" spans="2:14">
      <c r="B1708" s="102"/>
      <c r="I1708" s="71">
        <v>1533</v>
      </c>
      <c r="J1708" s="73" t="s">
        <v>1200</v>
      </c>
      <c r="K1708" s="74"/>
      <c r="L1708" s="74"/>
      <c r="M1708" s="75"/>
      <c r="N1708" s="5">
        <v>5.7405281285871905E-4</v>
      </c>
    </row>
    <row r="1709" spans="2:14">
      <c r="B1709" s="102"/>
      <c r="I1709" s="71">
        <v>1534</v>
      </c>
      <c r="J1709" s="73" t="s">
        <v>1201</v>
      </c>
      <c r="K1709" s="74"/>
      <c r="L1709" s="74"/>
      <c r="M1709" s="75"/>
      <c r="N1709" s="5">
        <v>5.7405281285871905E-4</v>
      </c>
    </row>
    <row r="1710" spans="2:14">
      <c r="B1710" s="102"/>
      <c r="I1710" s="71">
        <v>1535</v>
      </c>
      <c r="J1710" s="73" t="s">
        <v>2117</v>
      </c>
      <c r="K1710" s="74"/>
      <c r="L1710" s="74"/>
      <c r="M1710" s="75"/>
      <c r="N1710" s="5">
        <v>5.7405281285871905E-4</v>
      </c>
    </row>
    <row r="1711" spans="2:14">
      <c r="B1711" s="102"/>
      <c r="I1711" s="71">
        <v>1536</v>
      </c>
      <c r="J1711" s="73" t="s">
        <v>2118</v>
      </c>
      <c r="K1711" s="74"/>
      <c r="L1711" s="74"/>
      <c r="M1711" s="75"/>
      <c r="N1711" s="5">
        <v>5.7405281285871905E-4</v>
      </c>
    </row>
    <row r="1712" spans="2:14">
      <c r="B1712" s="102"/>
      <c r="I1712" s="71">
        <v>1537</v>
      </c>
      <c r="J1712" s="73" t="s">
        <v>2120</v>
      </c>
      <c r="K1712" s="74"/>
      <c r="L1712" s="74"/>
      <c r="M1712" s="75"/>
      <c r="N1712" s="5">
        <v>5.7405281285871905E-4</v>
      </c>
    </row>
    <row r="1713" spans="2:14">
      <c r="B1713" s="102"/>
      <c r="I1713" s="71">
        <v>1538</v>
      </c>
      <c r="J1713" s="73" t="s">
        <v>2122</v>
      </c>
      <c r="K1713" s="74"/>
      <c r="L1713" s="74"/>
      <c r="M1713" s="75"/>
      <c r="N1713" s="5">
        <v>5.7405281285871905E-4</v>
      </c>
    </row>
    <row r="1714" spans="2:14">
      <c r="B1714" s="102"/>
      <c r="I1714" s="71">
        <v>1539</v>
      </c>
      <c r="J1714" s="73" t="s">
        <v>2123</v>
      </c>
      <c r="K1714" s="74"/>
      <c r="L1714" s="74"/>
      <c r="M1714" s="75"/>
      <c r="N1714" s="5">
        <v>5.7405281285871905E-4</v>
      </c>
    </row>
    <row r="1715" spans="2:14">
      <c r="B1715" s="102"/>
      <c r="I1715" s="71">
        <v>1540</v>
      </c>
      <c r="J1715" s="73" t="s">
        <v>2124</v>
      </c>
      <c r="K1715" s="74"/>
      <c r="L1715" s="74"/>
      <c r="M1715" s="75"/>
      <c r="N1715" s="5">
        <v>5.7405281285871905E-4</v>
      </c>
    </row>
    <row r="1716" spans="2:14">
      <c r="B1716" s="102"/>
      <c r="I1716" s="71">
        <v>1541</v>
      </c>
      <c r="J1716" s="73" t="s">
        <v>2111</v>
      </c>
      <c r="K1716" s="74"/>
      <c r="L1716" s="74"/>
      <c r="M1716" s="75"/>
      <c r="N1716" s="5">
        <v>5.7405281285871905E-4</v>
      </c>
    </row>
    <row r="1717" spans="2:14">
      <c r="B1717" s="102"/>
      <c r="I1717" s="71">
        <v>1542</v>
      </c>
      <c r="J1717" s="73" t="s">
        <v>2182</v>
      </c>
      <c r="K1717" s="74"/>
      <c r="L1717" s="74"/>
      <c r="M1717" s="75"/>
      <c r="N1717" s="5">
        <v>5.59529931021036E-4</v>
      </c>
    </row>
    <row r="1718" spans="2:14">
      <c r="B1718" s="102"/>
      <c r="I1718" s="71">
        <v>1543</v>
      </c>
      <c r="J1718" s="73" t="s">
        <v>405</v>
      </c>
      <c r="K1718" s="74"/>
      <c r="L1718" s="74"/>
      <c r="M1718" s="75"/>
      <c r="N1718" s="5">
        <v>3.8270187523912498E-4</v>
      </c>
    </row>
    <row r="1719" spans="2:14">
      <c r="B1719" s="102"/>
      <c r="I1719" s="71">
        <v>1544</v>
      </c>
      <c r="J1719" s="73" t="s">
        <v>515</v>
      </c>
      <c r="K1719" s="74"/>
      <c r="L1719" s="74"/>
      <c r="M1719" s="75"/>
      <c r="N1719" s="5">
        <v>3.6817899340144101E-4</v>
      </c>
    </row>
    <row r="1720" spans="2:14">
      <c r="B1720" s="102"/>
      <c r="I1720" s="71">
        <v>1545</v>
      </c>
      <c r="J1720" s="73" t="s">
        <v>1018</v>
      </c>
      <c r="K1720" s="74"/>
      <c r="L1720" s="74"/>
      <c r="M1720" s="75"/>
      <c r="N1720" s="5">
        <v>1.91350937619531E-4</v>
      </c>
    </row>
    <row r="1721" spans="2:14">
      <c r="B1721" s="102"/>
      <c r="I1721" s="71">
        <v>1546</v>
      </c>
      <c r="J1721" s="73" t="s">
        <v>1019</v>
      </c>
      <c r="K1721" s="74"/>
      <c r="L1721" s="74"/>
      <c r="M1721" s="75"/>
      <c r="N1721" s="5">
        <v>1.91350937619531E-4</v>
      </c>
    </row>
    <row r="1722" spans="2:14">
      <c r="B1722" s="102"/>
    </row>
    <row r="1723" spans="2:14">
      <c r="B1723" s="102"/>
    </row>
    <row r="1724" spans="2:14">
      <c r="B1724" s="102"/>
    </row>
    <row r="1725" spans="2:14">
      <c r="B1725" s="102"/>
    </row>
    <row r="1726" spans="2:14">
      <c r="B1726" s="102"/>
    </row>
    <row r="1727" spans="2:14">
      <c r="B1727" s="102"/>
    </row>
    <row r="1728" spans="2:14">
      <c r="B1728" s="102"/>
    </row>
    <row r="1729" spans="2:2">
      <c r="B1729" s="102"/>
    </row>
    <row r="1730" spans="2:2">
      <c r="B1730" s="102"/>
    </row>
    <row r="1731" spans="2:2">
      <c r="B1731" s="102"/>
    </row>
    <row r="1732" spans="2:2">
      <c r="B1732" s="102"/>
    </row>
    <row r="1733" spans="2:2">
      <c r="B1733" s="102"/>
    </row>
    <row r="1734" spans="2:2">
      <c r="B1734" s="102"/>
    </row>
    <row r="1735" spans="2:2">
      <c r="B1735" s="102"/>
    </row>
    <row r="1736" spans="2:2">
      <c r="B1736" s="102"/>
    </row>
    <row r="1737" spans="2:2">
      <c r="B1737" s="102"/>
    </row>
    <row r="1738" spans="2:2">
      <c r="B1738" s="102"/>
    </row>
    <row r="1739" spans="2:2">
      <c r="B1739" s="102"/>
    </row>
    <row r="1740" spans="2:2">
      <c r="B1740" s="102"/>
    </row>
    <row r="1741" spans="2:2">
      <c r="B1741" s="102"/>
    </row>
    <row r="1742" spans="2:2">
      <c r="B1742" s="102"/>
    </row>
    <row r="1743" spans="2:2">
      <c r="B1743" s="102"/>
    </row>
    <row r="1744" spans="2:2">
      <c r="B1744" s="102"/>
    </row>
    <row r="1745" spans="2:2">
      <c r="B1745" s="102"/>
    </row>
    <row r="1746" spans="2:2">
      <c r="B1746" s="102"/>
    </row>
    <row r="1747" spans="2:2">
      <c r="B1747" s="102"/>
    </row>
    <row r="1748" spans="2:2">
      <c r="B1748" s="102"/>
    </row>
    <row r="1749" spans="2:2">
      <c r="B1749" s="102"/>
    </row>
    <row r="1750" spans="2:2">
      <c r="B1750" s="102"/>
    </row>
    <row r="1751" spans="2:2">
      <c r="B1751" s="102"/>
    </row>
    <row r="1752" spans="2:2">
      <c r="B1752" s="102"/>
    </row>
    <row r="1753" spans="2:2">
      <c r="B1753" s="102"/>
    </row>
    <row r="1754" spans="2:2">
      <c r="B1754" s="102"/>
    </row>
    <row r="1755" spans="2:2">
      <c r="B1755" s="102"/>
    </row>
    <row r="1756" spans="2:2">
      <c r="B1756" s="102"/>
    </row>
    <row r="1757" spans="2:2">
      <c r="B1757" s="102"/>
    </row>
    <row r="1758" spans="2:2">
      <c r="B1758" s="102"/>
    </row>
    <row r="1759" spans="2:2">
      <c r="B1759" s="102"/>
    </row>
    <row r="1760" spans="2:2">
      <c r="B1760" s="102"/>
    </row>
    <row r="1761" spans="2:2">
      <c r="B1761" s="102"/>
    </row>
    <row r="1762" spans="2:2">
      <c r="B1762" s="102"/>
    </row>
    <row r="1763" spans="2:2">
      <c r="B1763" s="102"/>
    </row>
    <row r="1764" spans="2:2">
      <c r="B1764" s="102"/>
    </row>
    <row r="1765" spans="2:2">
      <c r="B1765" s="102"/>
    </row>
    <row r="1766" spans="2:2">
      <c r="B1766" s="102"/>
    </row>
    <row r="1767" spans="2:2">
      <c r="B1767" s="102"/>
    </row>
    <row r="1768" spans="2:2">
      <c r="B1768" s="102"/>
    </row>
    <row r="1769" spans="2:2">
      <c r="B1769" s="102"/>
    </row>
    <row r="1770" spans="2:2">
      <c r="B1770" s="102"/>
    </row>
    <row r="1771" spans="2:2">
      <c r="B1771" s="102"/>
    </row>
    <row r="1772" spans="2:2">
      <c r="B1772" s="102"/>
    </row>
    <row r="1773" spans="2:2">
      <c r="B1773" s="102"/>
    </row>
    <row r="1774" spans="2:2">
      <c r="B1774" s="102"/>
    </row>
    <row r="1775" spans="2:2">
      <c r="B1775" s="102"/>
    </row>
    <row r="1776" spans="2:2">
      <c r="B1776" s="102"/>
    </row>
    <row r="1777" spans="2:2">
      <c r="B1777" s="102"/>
    </row>
    <row r="1778" spans="2:2">
      <c r="B1778" s="102"/>
    </row>
    <row r="1779" spans="2:2">
      <c r="B1779" s="102"/>
    </row>
    <row r="1780" spans="2:2">
      <c r="B1780" s="102"/>
    </row>
    <row r="1781" spans="2:2">
      <c r="B1781" s="102"/>
    </row>
    <row r="1782" spans="2:2">
      <c r="B1782" s="102"/>
    </row>
    <row r="1783" spans="2:2">
      <c r="B1783" s="102"/>
    </row>
    <row r="1784" spans="2:2">
      <c r="B1784" s="102"/>
    </row>
    <row r="1785" spans="2:2">
      <c r="B1785" s="102"/>
    </row>
    <row r="1786" spans="2:2">
      <c r="B1786" s="102"/>
    </row>
    <row r="1787" spans="2:2">
      <c r="B1787" s="102"/>
    </row>
    <row r="1788" spans="2:2">
      <c r="B1788" s="102"/>
    </row>
    <row r="1789" spans="2:2">
      <c r="B1789" s="102"/>
    </row>
    <row r="1790" spans="2:2">
      <c r="B1790" s="102"/>
    </row>
    <row r="1791" spans="2:2">
      <c r="B1791" s="102"/>
    </row>
    <row r="1792" spans="2:2">
      <c r="B1792" s="102"/>
    </row>
    <row r="1793" spans="2:2">
      <c r="B1793" s="102"/>
    </row>
    <row r="1794" spans="2:2">
      <c r="B1794" s="102"/>
    </row>
    <row r="1795" spans="2:2">
      <c r="B1795" s="102"/>
    </row>
    <row r="1796" spans="2:2">
      <c r="B1796" s="102"/>
    </row>
    <row r="1797" spans="2:2">
      <c r="B1797" s="102"/>
    </row>
    <row r="1798" spans="2:2">
      <c r="B1798" s="102"/>
    </row>
    <row r="1799" spans="2:2">
      <c r="B1799" s="102"/>
    </row>
    <row r="1800" spans="2:2">
      <c r="B1800" s="102"/>
    </row>
    <row r="1801" spans="2:2">
      <c r="B1801" s="102"/>
    </row>
    <row r="1802" spans="2:2">
      <c r="B1802" s="102"/>
    </row>
    <row r="1803" spans="2:2">
      <c r="B1803" s="102"/>
    </row>
    <row r="1804" spans="2:2">
      <c r="B1804" s="102"/>
    </row>
    <row r="1805" spans="2:2">
      <c r="B1805" s="102"/>
    </row>
    <row r="1806" spans="2:2">
      <c r="B1806" s="102"/>
    </row>
    <row r="1807" spans="2:2">
      <c r="B1807" s="102"/>
    </row>
    <row r="1808" spans="2:2">
      <c r="B1808" s="102"/>
    </row>
    <row r="1809" spans="2:2">
      <c r="B1809" s="102"/>
    </row>
    <row r="1810" spans="2:2">
      <c r="B1810" s="102"/>
    </row>
    <row r="1811" spans="2:2">
      <c r="B1811" s="102"/>
    </row>
    <row r="1812" spans="2:2">
      <c r="B1812" s="102"/>
    </row>
    <row r="1813" spans="2:2">
      <c r="B1813" s="102"/>
    </row>
    <row r="1814" spans="2:2">
      <c r="B1814" s="102"/>
    </row>
    <row r="1815" spans="2:2">
      <c r="B1815" s="102"/>
    </row>
    <row r="1816" spans="2:2">
      <c r="B1816" s="102"/>
    </row>
    <row r="1817" spans="2:2">
      <c r="B1817" s="102"/>
    </row>
    <row r="1818" spans="2:2">
      <c r="B1818" s="102"/>
    </row>
    <row r="1819" spans="2:2">
      <c r="B1819" s="102"/>
    </row>
    <row r="1820" spans="2:2">
      <c r="B1820" s="102"/>
    </row>
    <row r="1821" spans="2:2">
      <c r="B1821" s="102"/>
    </row>
    <row r="1822" spans="2:2">
      <c r="B1822" s="102"/>
    </row>
    <row r="1823" spans="2:2">
      <c r="B1823" s="102"/>
    </row>
    <row r="1824" spans="2:2">
      <c r="B1824" s="102"/>
    </row>
    <row r="1825" spans="2:2">
      <c r="B1825" s="102"/>
    </row>
    <row r="1826" spans="2:2">
      <c r="B1826" s="102"/>
    </row>
    <row r="1827" spans="2:2">
      <c r="B1827" s="102"/>
    </row>
    <row r="1828" spans="2:2">
      <c r="B1828" s="102"/>
    </row>
    <row r="1829" spans="2:2">
      <c r="B1829" s="102"/>
    </row>
    <row r="1830" spans="2:2">
      <c r="B1830" s="102"/>
    </row>
    <row r="1831" spans="2:2">
      <c r="B1831" s="102"/>
    </row>
    <row r="1832" spans="2:2">
      <c r="B1832" s="102"/>
    </row>
    <row r="1833" spans="2:2">
      <c r="B1833" s="102"/>
    </row>
    <row r="1834" spans="2:2">
      <c r="B1834" s="102"/>
    </row>
    <row r="1835" spans="2:2">
      <c r="B1835" s="102"/>
    </row>
    <row r="1836" spans="2:2">
      <c r="B1836" s="102"/>
    </row>
    <row r="1837" spans="2:2">
      <c r="B1837" s="102"/>
    </row>
    <row r="1838" spans="2:2">
      <c r="B1838" s="102"/>
    </row>
    <row r="1839" spans="2:2">
      <c r="B1839" s="102"/>
    </row>
    <row r="1840" spans="2:2">
      <c r="B1840" s="102"/>
    </row>
    <row r="1841" spans="2:2">
      <c r="B1841" s="102"/>
    </row>
    <row r="1842" spans="2:2">
      <c r="B1842" s="102"/>
    </row>
    <row r="1843" spans="2:2">
      <c r="B1843" s="102"/>
    </row>
    <row r="1844" spans="2:2">
      <c r="B1844" s="102"/>
    </row>
    <row r="1845" spans="2:2">
      <c r="B1845" s="102"/>
    </row>
    <row r="1846" spans="2:2">
      <c r="B1846" s="102"/>
    </row>
    <row r="1847" spans="2:2">
      <c r="B1847" s="102"/>
    </row>
    <row r="1848" spans="2:2">
      <c r="B1848" s="102"/>
    </row>
    <row r="1849" spans="2:2">
      <c r="B1849" s="102"/>
    </row>
    <row r="1850" spans="2:2">
      <c r="B1850" s="102"/>
    </row>
    <row r="1851" spans="2:2">
      <c r="B1851" s="102"/>
    </row>
    <row r="1852" spans="2:2">
      <c r="B1852" s="102"/>
    </row>
    <row r="1853" spans="2:2">
      <c r="B1853" s="102"/>
    </row>
    <row r="1854" spans="2:2">
      <c r="B1854" s="102"/>
    </row>
    <row r="1855" spans="2:2">
      <c r="B1855" s="102"/>
    </row>
    <row r="1856" spans="2:2">
      <c r="B1856" s="102"/>
    </row>
    <row r="1857" spans="2:2">
      <c r="B1857" s="102"/>
    </row>
    <row r="1858" spans="2:2">
      <c r="B1858" s="102"/>
    </row>
    <row r="1859" spans="2:2">
      <c r="B1859" s="102"/>
    </row>
    <row r="1860" spans="2:2">
      <c r="B1860" s="102"/>
    </row>
    <row r="1861" spans="2:2">
      <c r="B1861" s="102"/>
    </row>
    <row r="1862" spans="2:2">
      <c r="B1862" s="102"/>
    </row>
    <row r="1863" spans="2:2">
      <c r="B1863" s="102"/>
    </row>
    <row r="1864" spans="2:2">
      <c r="B1864" s="102"/>
    </row>
    <row r="1865" spans="2:2">
      <c r="B1865" s="102"/>
    </row>
    <row r="1866" spans="2:2">
      <c r="B1866" s="102"/>
    </row>
    <row r="1867" spans="2:2">
      <c r="B1867" s="102"/>
    </row>
    <row r="1868" spans="2:2">
      <c r="B1868" s="102"/>
    </row>
    <row r="1869" spans="2:2">
      <c r="B1869" s="102"/>
    </row>
    <row r="1870" spans="2:2">
      <c r="B1870" s="102"/>
    </row>
    <row r="1871" spans="2:2">
      <c r="B1871" s="102"/>
    </row>
    <row r="1872" spans="2:2">
      <c r="B1872" s="102"/>
    </row>
    <row r="1873" spans="2:2">
      <c r="B1873" s="102"/>
    </row>
    <row r="1874" spans="2:2">
      <c r="B1874" s="102"/>
    </row>
    <row r="1875" spans="2:2">
      <c r="B1875" s="102"/>
    </row>
    <row r="1876" spans="2:2">
      <c r="B1876" s="102"/>
    </row>
    <row r="1877" spans="2:2">
      <c r="B1877" s="102"/>
    </row>
    <row r="1878" spans="2:2">
      <c r="B1878" s="102"/>
    </row>
    <row r="1879" spans="2:2">
      <c r="B1879" s="102"/>
    </row>
    <row r="1880" spans="2:2">
      <c r="B1880" s="102"/>
    </row>
    <row r="1881" spans="2:2">
      <c r="B1881" s="102"/>
    </row>
    <row r="1882" spans="2:2">
      <c r="B1882" s="102"/>
    </row>
    <row r="1883" spans="2:2">
      <c r="B1883" s="102"/>
    </row>
    <row r="1884" spans="2:2">
      <c r="B1884" s="102"/>
    </row>
    <row r="1885" spans="2:2">
      <c r="B1885" s="102"/>
    </row>
    <row r="1886" spans="2:2">
      <c r="B1886" s="102"/>
    </row>
    <row r="1887" spans="2:2">
      <c r="B1887" s="102"/>
    </row>
    <row r="1888" spans="2:2">
      <c r="B1888" s="102"/>
    </row>
    <row r="1889" spans="2:2">
      <c r="B1889" s="102"/>
    </row>
    <row r="1890" spans="2:2">
      <c r="B1890" s="102"/>
    </row>
    <row r="1891" spans="2:2">
      <c r="B1891" s="102"/>
    </row>
    <row r="1892" spans="2:2">
      <c r="B1892" s="102"/>
    </row>
    <row r="1893" spans="2:2">
      <c r="B1893" s="102"/>
    </row>
    <row r="1894" spans="2:2">
      <c r="B1894" s="102"/>
    </row>
    <row r="1895" spans="2:2">
      <c r="B1895" s="102"/>
    </row>
    <row r="1896" spans="2:2">
      <c r="B1896" s="102"/>
    </row>
    <row r="1897" spans="2:2">
      <c r="B1897" s="102"/>
    </row>
    <row r="1898" spans="2:2">
      <c r="B1898" s="102"/>
    </row>
    <row r="1899" spans="2:2">
      <c r="B1899" s="102"/>
    </row>
    <row r="1900" spans="2:2">
      <c r="B1900" s="102"/>
    </row>
    <row r="1901" spans="2:2">
      <c r="B1901" s="102"/>
    </row>
    <row r="1902" spans="2:2">
      <c r="B1902" s="102"/>
    </row>
    <row r="1903" spans="2:2">
      <c r="B1903" s="102"/>
    </row>
    <row r="1904" spans="2:2">
      <c r="B1904" s="102"/>
    </row>
    <row r="1905" spans="2:2">
      <c r="B1905" s="102"/>
    </row>
    <row r="1906" spans="2:2">
      <c r="B1906" s="102"/>
    </row>
    <row r="1907" spans="2:2">
      <c r="B1907" s="102"/>
    </row>
    <row r="1908" spans="2:2">
      <c r="B1908" s="102"/>
    </row>
    <row r="1909" spans="2:2">
      <c r="B1909" s="102"/>
    </row>
    <row r="1910" spans="2:2">
      <c r="B1910" s="102"/>
    </row>
    <row r="1911" spans="2:2">
      <c r="B1911" s="102"/>
    </row>
    <row r="1912" spans="2:2">
      <c r="B1912" s="102"/>
    </row>
    <row r="1913" spans="2:2">
      <c r="B1913" s="102"/>
    </row>
    <row r="1914" spans="2:2">
      <c r="B1914" s="102"/>
    </row>
    <row r="1915" spans="2:2">
      <c r="B1915" s="102"/>
    </row>
    <row r="1916" spans="2:2">
      <c r="B1916" s="102"/>
    </row>
    <row r="1917" spans="2:2">
      <c r="B1917" s="102"/>
    </row>
    <row r="1918" spans="2:2">
      <c r="B1918" s="102"/>
    </row>
    <row r="1919" spans="2:2">
      <c r="B1919" s="102"/>
    </row>
    <row r="1920" spans="2:2">
      <c r="B1920" s="102"/>
    </row>
    <row r="1921" spans="2:2">
      <c r="B1921" s="102"/>
    </row>
    <row r="1922" spans="2:2">
      <c r="B1922" s="102"/>
    </row>
    <row r="1923" spans="2:2">
      <c r="B1923" s="102"/>
    </row>
    <row r="1924" spans="2:2">
      <c r="B1924" s="102"/>
    </row>
    <row r="1925" spans="2:2">
      <c r="B1925" s="102"/>
    </row>
    <row r="1926" spans="2:2">
      <c r="B1926" s="102"/>
    </row>
    <row r="1927" spans="2:2">
      <c r="B1927" s="102"/>
    </row>
    <row r="1928" spans="2:2">
      <c r="B1928" s="102"/>
    </row>
    <row r="1929" spans="2:2">
      <c r="B1929" s="102"/>
    </row>
    <row r="1930" spans="2:2">
      <c r="B1930" s="102"/>
    </row>
    <row r="1931" spans="2:2">
      <c r="B1931" s="102"/>
    </row>
    <row r="1932" spans="2:2">
      <c r="B1932" s="102"/>
    </row>
    <row r="1933" spans="2:2">
      <c r="B1933" s="102"/>
    </row>
    <row r="1934" spans="2:2">
      <c r="B1934" s="102"/>
    </row>
    <row r="1935" spans="2:2">
      <c r="B1935" s="102"/>
    </row>
    <row r="1936" spans="2:2">
      <c r="B1936" s="102"/>
    </row>
    <row r="1937" spans="2:2">
      <c r="B1937" s="102"/>
    </row>
    <row r="1938" spans="2:2">
      <c r="B1938" s="102"/>
    </row>
    <row r="1939" spans="2:2">
      <c r="B1939" s="102"/>
    </row>
    <row r="1940" spans="2:2">
      <c r="B1940" s="102"/>
    </row>
    <row r="1941" spans="2:2">
      <c r="B1941" s="102"/>
    </row>
    <row r="1942" spans="2:2">
      <c r="B1942" s="102"/>
    </row>
    <row r="1943" spans="2:2">
      <c r="B1943" s="102"/>
    </row>
    <row r="1944" spans="2:2">
      <c r="B1944" s="102"/>
    </row>
    <row r="1945" spans="2:2">
      <c r="B1945" s="102"/>
    </row>
    <row r="1946" spans="2:2">
      <c r="B1946" s="102"/>
    </row>
    <row r="1947" spans="2:2">
      <c r="B1947" s="102"/>
    </row>
    <row r="1948" spans="2:2">
      <c r="B1948" s="102"/>
    </row>
    <row r="1949" spans="2:2">
      <c r="B1949" s="102"/>
    </row>
    <row r="1950" spans="2:2">
      <c r="B1950" s="102"/>
    </row>
    <row r="1951" spans="2:2">
      <c r="B1951" s="102"/>
    </row>
    <row r="1952" spans="2:2">
      <c r="B1952" s="102"/>
    </row>
    <row r="1953" spans="2:2">
      <c r="B1953" s="102"/>
    </row>
    <row r="1954" spans="2:2">
      <c r="B1954" s="102"/>
    </row>
    <row r="1955" spans="2:2">
      <c r="B1955" s="102"/>
    </row>
    <row r="1956" spans="2:2">
      <c r="B1956" s="102"/>
    </row>
    <row r="1957" spans="2:2">
      <c r="B1957" s="102"/>
    </row>
    <row r="1958" spans="2:2">
      <c r="B1958" s="102"/>
    </row>
    <row r="1959" spans="2:2">
      <c r="B1959" s="102"/>
    </row>
    <row r="1960" spans="2:2">
      <c r="B1960" s="102"/>
    </row>
    <row r="1961" spans="2:2">
      <c r="B1961" s="102"/>
    </row>
    <row r="1962" spans="2:2">
      <c r="B1962" s="102"/>
    </row>
  </sheetData>
  <mergeCells count="95">
    <mergeCell ref="B165:C165"/>
    <mergeCell ref="K161:L161"/>
    <mergeCell ref="C175:F175"/>
    <mergeCell ref="B174:G174"/>
    <mergeCell ref="I174:N174"/>
    <mergeCell ref="J175:M175"/>
    <mergeCell ref="D161:E161"/>
    <mergeCell ref="F161:G161"/>
    <mergeCell ref="B162:C162"/>
    <mergeCell ref="B163:C163"/>
    <mergeCell ref="B164:C164"/>
    <mergeCell ref="M161:N161"/>
    <mergeCell ref="I162:J162"/>
    <mergeCell ref="I163:J163"/>
    <mergeCell ref="I164:J164"/>
    <mergeCell ref="I165:J165"/>
    <mergeCell ref="P174:U174"/>
    <mergeCell ref="Q175:T175"/>
    <mergeCell ref="W174:AB174"/>
    <mergeCell ref="X175:AA175"/>
    <mergeCell ref="B57:C57"/>
    <mergeCell ref="B58:C58"/>
    <mergeCell ref="B59:C59"/>
    <mergeCell ref="B60:C60"/>
    <mergeCell ref="B61:C61"/>
    <mergeCell ref="B65:C66"/>
    <mergeCell ref="D65:F65"/>
    <mergeCell ref="G65:I65"/>
    <mergeCell ref="J65:L65"/>
    <mergeCell ref="B67:C67"/>
    <mergeCell ref="B68:C68"/>
    <mergeCell ref="B69:C69"/>
    <mergeCell ref="B48:E48"/>
    <mergeCell ref="F48:G48"/>
    <mergeCell ref="H48:P48"/>
    <mergeCell ref="B56:C56"/>
    <mergeCell ref="B49:E49"/>
    <mergeCell ref="F49:G49"/>
    <mergeCell ref="H49:P49"/>
    <mergeCell ref="B50:E50"/>
    <mergeCell ref="F50:G50"/>
    <mergeCell ref="H50:P50"/>
    <mergeCell ref="B53:C54"/>
    <mergeCell ref="D53:F53"/>
    <mergeCell ref="G53:I53"/>
    <mergeCell ref="J53:L53"/>
    <mergeCell ref="B55:C55"/>
    <mergeCell ref="M145:N145"/>
    <mergeCell ref="D145:E145"/>
    <mergeCell ref="F145:G145"/>
    <mergeCell ref="K145:L145"/>
    <mergeCell ref="B137:R138"/>
    <mergeCell ref="B114:E114"/>
    <mergeCell ref="F114:G114"/>
    <mergeCell ref="H114:P114"/>
    <mergeCell ref="B119:C120"/>
    <mergeCell ref="D119:F119"/>
    <mergeCell ref="G119:I119"/>
    <mergeCell ref="J119:L119"/>
    <mergeCell ref="B121:C121"/>
    <mergeCell ref="B115:E115"/>
    <mergeCell ref="F115:G115"/>
    <mergeCell ref="H115:P115"/>
    <mergeCell ref="B146:C146"/>
    <mergeCell ref="I146:J146"/>
    <mergeCell ref="B116:E116"/>
    <mergeCell ref="F116:G116"/>
    <mergeCell ref="H116:P116"/>
    <mergeCell ref="B133:C133"/>
    <mergeCell ref="B134:C134"/>
    <mergeCell ref="B135:C135"/>
    <mergeCell ref="B127:C127"/>
    <mergeCell ref="B131:C132"/>
    <mergeCell ref="D131:F131"/>
    <mergeCell ref="G131:I131"/>
    <mergeCell ref="B147:C147"/>
    <mergeCell ref="B152:C152"/>
    <mergeCell ref="I152:J152"/>
    <mergeCell ref="I147:J147"/>
    <mergeCell ref="B148:C148"/>
    <mergeCell ref="I148:J148"/>
    <mergeCell ref="B153:C153"/>
    <mergeCell ref="I153:J153"/>
    <mergeCell ref="B149:C149"/>
    <mergeCell ref="I149:J149"/>
    <mergeCell ref="B150:C150"/>
    <mergeCell ref="I150:J150"/>
    <mergeCell ref="B151:C151"/>
    <mergeCell ref="I151:J151"/>
    <mergeCell ref="J131:L131"/>
    <mergeCell ref="B122:C122"/>
    <mergeCell ref="B123:C123"/>
    <mergeCell ref="B124:C124"/>
    <mergeCell ref="B125:C125"/>
    <mergeCell ref="B126:C126"/>
  </mergeCells>
  <conditionalFormatting sqref="E147:E149 E151:E152">
    <cfRule type="dataBar" priority="7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{377B1FA3-0B9F-AD41-92A9-89B8EC8A2C94}</x14:id>
        </ext>
      </extLst>
    </cfRule>
  </conditionalFormatting>
  <conditionalFormatting sqref="E147:E152">
    <cfRule type="dataBar" priority="5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{90F289EF-EB89-954E-9920-6718BFD1479C}</x14:id>
        </ext>
      </extLst>
    </cfRule>
  </conditionalFormatting>
  <conditionalFormatting sqref="E150">
    <cfRule type="dataBar" priority="7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{903A175B-47D9-9248-98BF-4CCBE54777DE}</x14:id>
        </ext>
      </extLst>
    </cfRule>
  </conditionalFormatting>
  <conditionalFormatting sqref="E163:E164">
    <cfRule type="dataBar" priority="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{171AEE60-F116-45EB-89B8-E4F422936980}</x14:id>
        </ext>
      </extLst>
    </cfRule>
    <cfRule type="dataBar" priority="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{6A581ED9-DD2D-4E3A-9EEA-16769C501A94}</x14:id>
        </ext>
      </extLst>
    </cfRule>
  </conditionalFormatting>
  <conditionalFormatting sqref="G147:G149 G151:G152">
    <cfRule type="dataBar" priority="8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{44441F67-5E4D-124F-BE37-C910B46C0443}</x14:id>
        </ext>
      </extLst>
    </cfRule>
  </conditionalFormatting>
  <conditionalFormatting sqref="G147:G152">
    <cfRule type="dataBar" priority="5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{FB36B773-5711-FF45-BCDF-F6DCF36D2673}</x14:id>
        </ext>
      </extLst>
    </cfRule>
  </conditionalFormatting>
  <conditionalFormatting sqref="G150">
    <cfRule type="dataBar" priority="7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{105FFAD1-F63C-174D-AF67-8F184B2BCB7A}</x14:id>
        </ext>
      </extLst>
    </cfRule>
  </conditionalFormatting>
  <conditionalFormatting sqref="G163:G164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{0CFFFA1A-0796-4518-B9E7-167F4F21DA17}</x14:id>
        </ext>
      </extLst>
    </cfRule>
    <cfRule type="dataBar" priority="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{78387BF9-71A5-41C6-82BF-EB316BFB9F6F}</x14:id>
        </ext>
      </extLst>
    </cfRule>
  </conditionalFormatting>
  <conditionalFormatting sqref="G176:G818">
    <cfRule type="dataBar" priority="208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{61D5D1D0-59F8-0444-88E9-DB911E8F0983}</x14:id>
        </ext>
      </extLst>
    </cfRule>
  </conditionalFormatting>
  <conditionalFormatting sqref="L147:L149 L151:L152">
    <cfRule type="dataBar" priority="6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{3BAFAD14-4A59-7643-894E-1183AF6CA6BA}</x14:id>
        </ext>
      </extLst>
    </cfRule>
  </conditionalFormatting>
  <conditionalFormatting sqref="L147:L152">
    <cfRule type="dataBar" priority="5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{F47AB2AC-88E4-874E-B405-A9E84A59CF1F}</x14:id>
        </ext>
      </extLst>
    </cfRule>
  </conditionalFormatting>
  <conditionalFormatting sqref="L150">
    <cfRule type="dataBar" priority="6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{AE8B1EDE-5954-0E4F-849C-E9835E37E758}</x14:id>
        </ext>
      </extLst>
    </cfRule>
  </conditionalFormatting>
  <conditionalFormatting sqref="L163:L164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{1D3EB081-07C8-4BC7-AAFD-AABEAB418C71}</x14:id>
        </ext>
      </extLst>
    </cfRule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{4111CB40-0A4E-4B58-8213-3B22C0425D21}</x14:id>
        </ext>
      </extLst>
    </cfRule>
  </conditionalFormatting>
  <conditionalFormatting sqref="N147:N149 N151:N152">
    <cfRule type="dataBar" priority="6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{E0B8D5C3-EC8E-EF4B-9C71-0E3A621F0D57}</x14:id>
        </ext>
      </extLst>
    </cfRule>
  </conditionalFormatting>
  <conditionalFormatting sqref="N147:N152">
    <cfRule type="dataBar" priority="6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{CBF9F36F-12DD-3540-A34C-113A44C4D9A0}</x14:id>
        </ext>
      </extLst>
    </cfRule>
  </conditionalFormatting>
  <conditionalFormatting sqref="N150">
    <cfRule type="dataBar" priority="6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{A7BA2C7D-42D1-8C4C-AA10-AF61669AA277}</x14:id>
        </ext>
      </extLst>
    </cfRule>
  </conditionalFormatting>
  <conditionalFormatting sqref="N163:N164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{11659569-FAC8-41FA-8207-2C85550DB25A}</x14:id>
        </ext>
      </extLst>
    </cfRule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{E9F912B7-452C-4268-9B0F-550BA82BA3CB}</x14:id>
        </ext>
      </extLst>
    </cfRule>
  </conditionalFormatting>
  <conditionalFormatting sqref="N176:N1721">
    <cfRule type="dataBar" priority="210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{2A849B8F-A1A6-9C4B-8CCB-98EB51CBD10F}</x14:id>
        </ext>
      </extLst>
    </cfRule>
  </conditionalFormatting>
  <conditionalFormatting sqref="U176:U188">
    <cfRule type="dataBar" priority="21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{A50E3A70-55BC-4B42-AF7C-E9A321669489}</x14:id>
        </ext>
      </extLst>
    </cfRule>
  </conditionalFormatting>
  <conditionalFormatting sqref="AB176:AB195">
    <cfRule type="dataBar" priority="21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{D37B37DC-61C7-154E-AF93-A524624358A8}</x14:id>
        </ext>
      </extLs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77B1FA3-0B9F-AD41-92A9-89B8EC8A2C9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E147:E149 E151:E152</xm:sqref>
        </x14:conditionalFormatting>
        <x14:conditionalFormatting xmlns:xm="http://schemas.microsoft.com/office/excel/2006/main">
          <x14:cfRule type="dataBar" id="{90F289EF-EB89-954E-9920-6718BFD1479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E147:E152</xm:sqref>
        </x14:conditionalFormatting>
        <x14:conditionalFormatting xmlns:xm="http://schemas.microsoft.com/office/excel/2006/main">
          <x14:cfRule type="dataBar" id="{903A175B-47D9-9248-98BF-4CCBE54777D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E150</xm:sqref>
        </x14:conditionalFormatting>
        <x14:conditionalFormatting xmlns:xm="http://schemas.microsoft.com/office/excel/2006/main">
          <x14:cfRule type="dataBar" id="{171AEE60-F116-45EB-89B8-E4F42293698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14:cfRule type="dataBar" id="{6A581ED9-DD2D-4E3A-9EEA-16769C501A9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E163:E164</xm:sqref>
        </x14:conditionalFormatting>
        <x14:conditionalFormatting xmlns:xm="http://schemas.microsoft.com/office/excel/2006/main">
          <x14:cfRule type="dataBar" id="{44441F67-5E4D-124F-BE37-C910B46C044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G147:G149 G151:G152</xm:sqref>
        </x14:conditionalFormatting>
        <x14:conditionalFormatting xmlns:xm="http://schemas.microsoft.com/office/excel/2006/main">
          <x14:cfRule type="dataBar" id="{FB36B773-5711-FF45-BCDF-F6DCF36D267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G147:G152</xm:sqref>
        </x14:conditionalFormatting>
        <x14:conditionalFormatting xmlns:xm="http://schemas.microsoft.com/office/excel/2006/main">
          <x14:cfRule type="dataBar" id="{105FFAD1-F63C-174D-AF67-8F184B2BCB7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G150</xm:sqref>
        </x14:conditionalFormatting>
        <x14:conditionalFormatting xmlns:xm="http://schemas.microsoft.com/office/excel/2006/main">
          <x14:cfRule type="dataBar" id="{0CFFFA1A-0796-4518-B9E7-167F4F21DA1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14:cfRule type="dataBar" id="{78387BF9-71A5-41C6-82BF-EB316BFB9F6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G163:G164</xm:sqref>
        </x14:conditionalFormatting>
        <x14:conditionalFormatting xmlns:xm="http://schemas.microsoft.com/office/excel/2006/main">
          <x14:cfRule type="dataBar" id="{61D5D1D0-59F8-0444-88E9-DB911E8F098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G176:G818</xm:sqref>
        </x14:conditionalFormatting>
        <x14:conditionalFormatting xmlns:xm="http://schemas.microsoft.com/office/excel/2006/main">
          <x14:cfRule type="dataBar" id="{3BAFAD14-4A59-7643-894E-1183AF6CA6B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L147:L149 L151:L152</xm:sqref>
        </x14:conditionalFormatting>
        <x14:conditionalFormatting xmlns:xm="http://schemas.microsoft.com/office/excel/2006/main">
          <x14:cfRule type="dataBar" id="{F47AB2AC-88E4-874E-B405-A9E84A59CF1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L147:L152</xm:sqref>
        </x14:conditionalFormatting>
        <x14:conditionalFormatting xmlns:xm="http://schemas.microsoft.com/office/excel/2006/main">
          <x14:cfRule type="dataBar" id="{AE8B1EDE-5954-0E4F-849C-E9835E37E75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L150</xm:sqref>
        </x14:conditionalFormatting>
        <x14:conditionalFormatting xmlns:xm="http://schemas.microsoft.com/office/excel/2006/main">
          <x14:cfRule type="dataBar" id="{1D3EB081-07C8-4BC7-AAFD-AABEAB418C7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14:cfRule type="dataBar" id="{4111CB40-0A4E-4B58-8213-3B22C0425D2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L163:L164</xm:sqref>
        </x14:conditionalFormatting>
        <x14:conditionalFormatting xmlns:xm="http://schemas.microsoft.com/office/excel/2006/main">
          <x14:cfRule type="dataBar" id="{E0B8D5C3-EC8E-EF4B-9C71-0E3A621F0D5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N147:N149 N151:N152</xm:sqref>
        </x14:conditionalFormatting>
        <x14:conditionalFormatting xmlns:xm="http://schemas.microsoft.com/office/excel/2006/main">
          <x14:cfRule type="dataBar" id="{CBF9F36F-12DD-3540-A34C-113A44C4D9A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N147:N152</xm:sqref>
        </x14:conditionalFormatting>
        <x14:conditionalFormatting xmlns:xm="http://schemas.microsoft.com/office/excel/2006/main">
          <x14:cfRule type="dataBar" id="{A7BA2C7D-42D1-8C4C-AA10-AF61669AA27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N150</xm:sqref>
        </x14:conditionalFormatting>
        <x14:conditionalFormatting xmlns:xm="http://schemas.microsoft.com/office/excel/2006/main">
          <x14:cfRule type="dataBar" id="{11659569-FAC8-41FA-8207-2C85550DB25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14:cfRule type="dataBar" id="{E9F912B7-452C-4268-9B0F-550BA82BA3C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N163:N164</xm:sqref>
        </x14:conditionalFormatting>
        <x14:conditionalFormatting xmlns:xm="http://schemas.microsoft.com/office/excel/2006/main">
          <x14:cfRule type="dataBar" id="{2A849B8F-A1A6-9C4B-8CCB-98EB51CBD10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N176:N1721</xm:sqref>
        </x14:conditionalFormatting>
        <x14:conditionalFormatting xmlns:xm="http://schemas.microsoft.com/office/excel/2006/main">
          <x14:cfRule type="dataBar" id="{A50E3A70-55BC-4B42-AF7C-E9A32166948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U176:U188</xm:sqref>
        </x14:conditionalFormatting>
        <x14:conditionalFormatting xmlns:xm="http://schemas.microsoft.com/office/excel/2006/main">
          <x14:cfRule type="dataBar" id="{D37B37DC-61C7-154E-AF93-A524624358A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AB176:AB195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2B480-D9B1-0444-9E9F-A364F7B93DA1}">
  <sheetPr codeName="Hoja5"/>
  <dimension ref="B2:AE348"/>
  <sheetViews>
    <sheetView showGridLines="0" topLeftCell="A151" zoomScale="85" zoomScaleNormal="85" workbookViewId="0">
      <selection activeCell="B158" sqref="B158:G158"/>
    </sheetView>
  </sheetViews>
  <sheetFormatPr baseColWidth="10" defaultColWidth="10.796875" defaultRowHeight="15"/>
  <cols>
    <col min="1" max="1" width="5.796875" style="1" customWidth="1"/>
    <col min="2" max="4" width="9.296875" style="1" customWidth="1"/>
    <col min="5" max="5" width="12.3984375" style="1" customWidth="1"/>
    <col min="6" max="6" width="9.296875" style="1" customWidth="1"/>
    <col min="7" max="7" width="16.3984375" style="1" customWidth="1"/>
    <col min="8" max="9" width="9.296875" style="1" customWidth="1"/>
    <col min="10" max="10" width="12.796875" style="1" customWidth="1"/>
    <col min="11" max="13" width="9.296875" style="1" customWidth="1"/>
    <col min="14" max="14" width="10.796875" style="1" customWidth="1"/>
    <col min="15" max="15" width="9.296875" style="1" customWidth="1"/>
    <col min="16" max="16" width="10.3984375" style="1" customWidth="1"/>
    <col min="17" max="20" width="9.296875" style="1" customWidth="1"/>
    <col min="21" max="21" width="11.5" style="1" customWidth="1"/>
    <col min="22" max="24" width="9.296875" style="1" customWidth="1"/>
    <col min="25" max="25" width="12.69921875" style="1" customWidth="1"/>
    <col min="26" max="26" width="16.3984375" style="1" customWidth="1"/>
    <col min="27" max="29" width="9.296875" style="1" customWidth="1"/>
    <col min="30" max="30" width="15.296875" style="1" customWidth="1"/>
    <col min="31" max="31" width="12" style="1" customWidth="1"/>
    <col min="32" max="32" width="9.296875" style="1" customWidth="1"/>
    <col min="33" max="16384" width="10.796875" style="1"/>
  </cols>
  <sheetData>
    <row r="2" spans="2:8" ht="20.399999999999999">
      <c r="B2" s="94" t="s">
        <v>1651</v>
      </c>
    </row>
    <row r="4" spans="2:8">
      <c r="B4" s="1" t="s">
        <v>1670</v>
      </c>
    </row>
    <row r="5" spans="2:8">
      <c r="B5" s="1" t="s">
        <v>1671</v>
      </c>
    </row>
    <row r="7" spans="2:8">
      <c r="B7" s="300" t="s">
        <v>1652</v>
      </c>
      <c r="C7" s="301"/>
      <c r="D7" s="125" t="s">
        <v>13</v>
      </c>
      <c r="E7" s="125" t="s">
        <v>2</v>
      </c>
    </row>
    <row r="8" spans="2:8">
      <c r="B8" s="114" t="s">
        <v>82</v>
      </c>
      <c r="C8" s="114"/>
      <c r="D8" s="119">
        <v>62356</v>
      </c>
      <c r="E8" s="126">
        <v>0.80001026377912343</v>
      </c>
    </row>
    <row r="9" spans="2:8">
      <c r="B9" s="114" t="s">
        <v>1653</v>
      </c>
      <c r="C9" s="114"/>
      <c r="D9" s="119">
        <v>15588</v>
      </c>
      <c r="E9" s="126">
        <v>0.19998973622087654</v>
      </c>
    </row>
    <row r="10" spans="2:8">
      <c r="B10" s="276" t="s">
        <v>3</v>
      </c>
      <c r="C10" s="278"/>
      <c r="D10" s="119">
        <v>77944</v>
      </c>
      <c r="E10" s="126">
        <v>1</v>
      </c>
    </row>
    <row r="11" spans="2:8">
      <c r="B11" s="102"/>
      <c r="C11" s="102"/>
      <c r="D11" s="127"/>
      <c r="E11" s="128"/>
    </row>
    <row r="12" spans="2:8">
      <c r="B12" s="102"/>
      <c r="C12" s="102"/>
      <c r="D12" s="127"/>
      <c r="E12" s="128"/>
    </row>
    <row r="13" spans="2:8">
      <c r="B13" s="102"/>
      <c r="C13" s="102"/>
      <c r="D13" s="127"/>
      <c r="E13" s="128"/>
    </row>
    <row r="14" spans="2:8">
      <c r="B14" s="46"/>
      <c r="C14" s="46"/>
      <c r="D14" s="23"/>
      <c r="E14" s="295" t="s">
        <v>82</v>
      </c>
      <c r="F14" s="295"/>
      <c r="G14" s="295" t="s">
        <v>1653</v>
      </c>
      <c r="H14" s="295"/>
    </row>
    <row r="15" spans="2:8">
      <c r="B15" s="226" t="s">
        <v>75</v>
      </c>
      <c r="C15" s="226"/>
      <c r="D15" s="8" t="s">
        <v>76</v>
      </c>
      <c r="E15" s="8" t="s">
        <v>13</v>
      </c>
      <c r="F15" s="8" t="s">
        <v>2</v>
      </c>
      <c r="G15" s="8" t="s">
        <v>13</v>
      </c>
      <c r="H15" s="8" t="s">
        <v>2</v>
      </c>
    </row>
    <row r="16" spans="2:8">
      <c r="B16" s="224" t="s">
        <v>78</v>
      </c>
      <c r="C16" s="224"/>
      <c r="D16" s="49">
        <v>0</v>
      </c>
      <c r="E16" s="44">
        <v>16649</v>
      </c>
      <c r="F16" s="32">
        <f>E16/E22</f>
        <v>0.26699916607864521</v>
      </c>
      <c r="G16" s="44">
        <v>4043</v>
      </c>
      <c r="H16" s="32">
        <f>G16/G22</f>
        <v>0.25936617911213755</v>
      </c>
    </row>
    <row r="17" spans="2:8">
      <c r="B17" s="224" t="s">
        <v>79</v>
      </c>
      <c r="C17" s="224"/>
      <c r="D17" s="49">
        <v>1</v>
      </c>
      <c r="E17" s="44">
        <v>11889</v>
      </c>
      <c r="F17" s="32">
        <f>E17/E22</f>
        <v>0.19066328821604978</v>
      </c>
      <c r="G17" s="44">
        <v>2988</v>
      </c>
      <c r="H17" s="32">
        <f>G17/G22</f>
        <v>0.19168591224018475</v>
      </c>
    </row>
    <row r="18" spans="2:8">
      <c r="B18" s="224" t="s">
        <v>80</v>
      </c>
      <c r="C18" s="224"/>
      <c r="D18" s="49">
        <v>2</v>
      </c>
      <c r="E18" s="12">
        <v>14812</v>
      </c>
      <c r="F18" s="32">
        <f>E18/E22</f>
        <v>0.23753929052537046</v>
      </c>
      <c r="G18" s="12">
        <v>3741</v>
      </c>
      <c r="H18" s="32">
        <f>G18/G22</f>
        <v>0.23999230177059278</v>
      </c>
    </row>
    <row r="19" spans="2:8">
      <c r="B19" s="224" t="s">
        <v>85</v>
      </c>
      <c r="C19" s="224"/>
      <c r="D19" s="49">
        <v>3</v>
      </c>
      <c r="E19" s="12">
        <v>19006</v>
      </c>
      <c r="F19" s="32">
        <f>E19/E22</f>
        <v>0.30479825517993459</v>
      </c>
      <c r="G19" s="12">
        <v>4816</v>
      </c>
      <c r="H19" s="32">
        <f>G19/G22</f>
        <v>0.30895560687708495</v>
      </c>
    </row>
    <row r="20" spans="2:8">
      <c r="B20" s="224" t="s">
        <v>18</v>
      </c>
      <c r="C20" s="224"/>
      <c r="D20" s="49">
        <v>4</v>
      </c>
      <c r="E20" s="51">
        <v>0</v>
      </c>
      <c r="F20" s="32">
        <f>E20/E22</f>
        <v>0</v>
      </c>
      <c r="G20" s="51">
        <v>0</v>
      </c>
      <c r="H20" s="32">
        <f>G20/G22</f>
        <v>0</v>
      </c>
    </row>
    <row r="21" spans="2:8">
      <c r="B21" s="224" t="s">
        <v>15</v>
      </c>
      <c r="C21" s="224"/>
      <c r="D21" s="49">
        <v>5</v>
      </c>
      <c r="E21" s="12">
        <v>0</v>
      </c>
      <c r="F21" s="32">
        <f>E21/E22</f>
        <v>0</v>
      </c>
      <c r="G21" s="12">
        <v>0</v>
      </c>
      <c r="H21" s="32">
        <f>G21/G22</f>
        <v>0</v>
      </c>
    </row>
    <row r="22" spans="2:8">
      <c r="B22" s="224" t="s">
        <v>3</v>
      </c>
      <c r="C22" s="224"/>
      <c r="D22" s="52" t="s">
        <v>81</v>
      </c>
      <c r="E22" s="35">
        <f>SUM(E16:E21)</f>
        <v>62356</v>
      </c>
      <c r="F22" s="40">
        <v>1</v>
      </c>
      <c r="G22" s="35">
        <f>SUM(G16:G21)</f>
        <v>15588</v>
      </c>
      <c r="H22" s="40">
        <v>1</v>
      </c>
    </row>
    <row r="23" spans="2:8">
      <c r="B23" s="102"/>
      <c r="C23" s="102"/>
      <c r="D23" s="127"/>
      <c r="E23" s="128"/>
    </row>
    <row r="24" spans="2:8">
      <c r="B24" s="102"/>
      <c r="C24" s="102"/>
      <c r="D24" s="127"/>
      <c r="E24" s="128"/>
    </row>
    <row r="25" spans="2:8">
      <c r="B25" s="102"/>
      <c r="C25" s="102"/>
      <c r="D25" s="127"/>
      <c r="E25" s="128"/>
    </row>
    <row r="26" spans="2:8">
      <c r="B26" s="102"/>
      <c r="C26" s="102"/>
      <c r="D26" s="127"/>
      <c r="E26" s="128"/>
    </row>
    <row r="27" spans="2:8" ht="15.6">
      <c r="B27" s="10" t="s">
        <v>1654</v>
      </c>
      <c r="C27"/>
      <c r="D27"/>
      <c r="E27"/>
    </row>
    <row r="28" spans="2:8" ht="15.6">
      <c r="B28" s="10" t="s">
        <v>1655</v>
      </c>
      <c r="C28"/>
      <c r="D28"/>
      <c r="E28"/>
    </row>
    <row r="29" spans="2:8" ht="15.6">
      <c r="B29" s="10"/>
      <c r="C29"/>
      <c r="D29"/>
      <c r="E29"/>
    </row>
    <row r="30" spans="2:8" ht="15.6">
      <c r="B30" s="10"/>
      <c r="C30"/>
      <c r="D30"/>
      <c r="E30"/>
    </row>
    <row r="31" spans="2:8">
      <c r="B31" s="196" t="s">
        <v>1656</v>
      </c>
      <c r="C31" s="197"/>
      <c r="D31" s="8" t="s">
        <v>13</v>
      </c>
      <c r="E31" s="8" t="s">
        <v>2</v>
      </c>
    </row>
    <row r="32" spans="2:8">
      <c r="B32" s="201" t="s">
        <v>1657</v>
      </c>
      <c r="C32" s="202"/>
      <c r="D32" s="31">
        <v>16649</v>
      </c>
      <c r="E32" s="32">
        <f>D32/$D$34</f>
        <v>0.58339757516294066</v>
      </c>
    </row>
    <row r="33" spans="2:22">
      <c r="B33" s="201" t="s">
        <v>1658</v>
      </c>
      <c r="C33" s="202"/>
      <c r="D33" s="38">
        <v>11889</v>
      </c>
      <c r="E33" s="32">
        <f>D33/$D$34</f>
        <v>0.41660242483705934</v>
      </c>
    </row>
    <row r="34" spans="2:22">
      <c r="B34" s="200" t="s">
        <v>3</v>
      </c>
      <c r="C34" s="200"/>
      <c r="D34" s="35">
        <f>SUM(D32:D33)</f>
        <v>28538</v>
      </c>
      <c r="E34" s="40">
        <f>SUM(E32:E33)</f>
        <v>1</v>
      </c>
    </row>
    <row r="35" spans="2:22">
      <c r="B35" s="102"/>
      <c r="C35" s="102"/>
      <c r="D35" s="127"/>
      <c r="E35" s="128"/>
    </row>
    <row r="36" spans="2:22">
      <c r="B36" s="102"/>
      <c r="C36" s="102"/>
      <c r="D36" s="127"/>
      <c r="E36" s="128"/>
    </row>
    <row r="37" spans="2:22">
      <c r="B37" s="102"/>
      <c r="C37" s="102"/>
      <c r="D37" s="127"/>
      <c r="E37" s="128"/>
    </row>
    <row r="40" spans="2:22" ht="20.399999999999999">
      <c r="B40" s="94" t="s">
        <v>273</v>
      </c>
    </row>
    <row r="41" spans="2:22" ht="16.05" customHeight="1">
      <c r="B41" s="1" t="s">
        <v>1689</v>
      </c>
    </row>
    <row r="42" spans="2:22">
      <c r="B42" s="3" t="s">
        <v>1666</v>
      </c>
      <c r="M42" s="3" t="s">
        <v>1667</v>
      </c>
    </row>
    <row r="44" spans="2:22">
      <c r="B44" s="76" t="s">
        <v>253</v>
      </c>
      <c r="C44" s="76" t="s">
        <v>260</v>
      </c>
      <c r="D44" s="76" t="s">
        <v>261</v>
      </c>
      <c r="E44" s="77"/>
      <c r="F44" s="78"/>
      <c r="G44" s="79"/>
      <c r="H44" s="78"/>
      <c r="I44" s="78"/>
      <c r="J44" s="80"/>
      <c r="K44" s="80"/>
      <c r="M44" s="76" t="s">
        <v>253</v>
      </c>
      <c r="N44" s="76" t="s">
        <v>260</v>
      </c>
      <c r="O44" s="76" t="s">
        <v>261</v>
      </c>
      <c r="P44" s="77"/>
      <c r="Q44" s="78"/>
      <c r="R44" s="79"/>
      <c r="S44" s="78"/>
      <c r="T44" s="78"/>
      <c r="U44" s="80"/>
      <c r="V44" s="80"/>
    </row>
    <row r="45" spans="2:22">
      <c r="B45" s="81">
        <v>55.716200226997117</v>
      </c>
      <c r="C45" s="81">
        <v>85.624606645244299</v>
      </c>
      <c r="D45" s="81">
        <v>71.249213290488584</v>
      </c>
      <c r="E45" s="82"/>
      <c r="F45" s="78"/>
      <c r="G45" s="79"/>
      <c r="H45" s="78"/>
      <c r="I45" s="78"/>
      <c r="J45" s="80"/>
      <c r="K45" s="80"/>
      <c r="M45" s="81">
        <v>58.606973031875206</v>
      </c>
      <c r="N45" s="81">
        <v>87.066209433330641</v>
      </c>
      <c r="O45" s="81">
        <v>74.132418866661283</v>
      </c>
      <c r="P45" s="82"/>
      <c r="Q45" s="78"/>
      <c r="R45" s="79"/>
      <c r="S45" s="78"/>
      <c r="T45" s="78"/>
      <c r="U45" s="80"/>
      <c r="V45" s="80"/>
    </row>
    <row r="46" spans="2:22" ht="16.05" customHeight="1">
      <c r="B46" s="286" t="s">
        <v>262</v>
      </c>
      <c r="C46" s="286"/>
      <c r="D46" s="267" t="s">
        <v>3</v>
      </c>
      <c r="E46" s="267"/>
      <c r="F46" s="267"/>
      <c r="G46" s="268" t="s">
        <v>79</v>
      </c>
      <c r="H46" s="269"/>
      <c r="I46" s="270"/>
      <c r="J46" s="271" t="s">
        <v>263</v>
      </c>
      <c r="K46" s="271"/>
      <c r="M46" s="279" t="s">
        <v>262</v>
      </c>
      <c r="N46" s="280"/>
      <c r="O46" s="268" t="s">
        <v>3</v>
      </c>
      <c r="P46" s="269"/>
      <c r="Q46" s="270"/>
      <c r="R46" s="268" t="s">
        <v>79</v>
      </c>
      <c r="S46" s="269"/>
      <c r="T46" s="270"/>
      <c r="U46" s="297" t="s">
        <v>263</v>
      </c>
      <c r="V46" s="298"/>
    </row>
    <row r="47" spans="2:22">
      <c r="B47" s="83" t="s">
        <v>264</v>
      </c>
      <c r="C47" s="83" t="s">
        <v>265</v>
      </c>
      <c r="D47" s="84" t="s">
        <v>266</v>
      </c>
      <c r="E47" s="83" t="s">
        <v>267</v>
      </c>
      <c r="F47" s="83" t="s">
        <v>268</v>
      </c>
      <c r="G47" s="84" t="s">
        <v>266</v>
      </c>
      <c r="H47" s="83" t="s">
        <v>267</v>
      </c>
      <c r="I47" s="83" t="s">
        <v>268</v>
      </c>
      <c r="J47" s="85" t="s">
        <v>269</v>
      </c>
      <c r="K47" s="83" t="s">
        <v>270</v>
      </c>
      <c r="M47" s="83" t="s">
        <v>264</v>
      </c>
      <c r="N47" s="83" t="s">
        <v>265</v>
      </c>
      <c r="O47" s="84" t="s">
        <v>266</v>
      </c>
      <c r="P47" s="83" t="s">
        <v>267</v>
      </c>
      <c r="Q47" s="83" t="s">
        <v>268</v>
      </c>
      <c r="R47" s="84" t="s">
        <v>266</v>
      </c>
      <c r="S47" s="83" t="s">
        <v>267</v>
      </c>
      <c r="T47" s="83" t="s">
        <v>268</v>
      </c>
      <c r="U47" s="85" t="s">
        <v>269</v>
      </c>
      <c r="V47" s="83" t="s">
        <v>270</v>
      </c>
    </row>
    <row r="48" spans="2:22">
      <c r="B48" s="86">
        <v>903</v>
      </c>
      <c r="C48" s="86">
        <v>999</v>
      </c>
      <c r="D48" s="87">
        <v>2854</v>
      </c>
      <c r="E48" s="88">
        <v>0.10000700819959353</v>
      </c>
      <c r="F48" s="88">
        <v>0.10000700819959353</v>
      </c>
      <c r="G48" s="87">
        <v>134</v>
      </c>
      <c r="H48" s="88">
        <v>1.1270922701656994E-2</v>
      </c>
      <c r="I48" s="88">
        <v>1.1270922701656994E-2</v>
      </c>
      <c r="J48" s="89">
        <v>4.6951646811492644E-2</v>
      </c>
      <c r="K48" s="90">
        <v>4.6951646811492644E-2</v>
      </c>
      <c r="M48" s="86">
        <v>904</v>
      </c>
      <c r="N48" s="86">
        <v>999</v>
      </c>
      <c r="O48" s="87">
        <v>703</v>
      </c>
      <c r="P48" s="88">
        <v>9.9985777272080786E-2</v>
      </c>
      <c r="Q48" s="88">
        <v>9.9985777272080786E-2</v>
      </c>
      <c r="R48" s="87">
        <v>29</v>
      </c>
      <c r="S48" s="88">
        <v>9.705488621151271E-3</v>
      </c>
      <c r="T48" s="88">
        <v>9.705488621151271E-3</v>
      </c>
      <c r="U48" s="89">
        <v>4.1251778093883355E-2</v>
      </c>
      <c r="V48" s="90">
        <v>4.1251778093883355E-2</v>
      </c>
    </row>
    <row r="49" spans="2:22">
      <c r="B49" s="86">
        <v>864</v>
      </c>
      <c r="C49" s="86">
        <v>903</v>
      </c>
      <c r="D49" s="87">
        <v>2854</v>
      </c>
      <c r="E49" s="88">
        <v>0.10000700819959353</v>
      </c>
      <c r="F49" s="88">
        <v>0.20001401639918706</v>
      </c>
      <c r="G49" s="87">
        <v>318</v>
      </c>
      <c r="H49" s="88">
        <v>2.6747413575574062E-2</v>
      </c>
      <c r="I49" s="88">
        <v>3.8018336277231057E-2</v>
      </c>
      <c r="J49" s="89">
        <v>0.11142256482130343</v>
      </c>
      <c r="K49" s="90">
        <v>7.918710581639804E-2</v>
      </c>
      <c r="M49" s="86">
        <v>865</v>
      </c>
      <c r="N49" s="86">
        <v>904</v>
      </c>
      <c r="O49" s="87">
        <v>703</v>
      </c>
      <c r="P49" s="88">
        <v>9.9985777272080786E-2</v>
      </c>
      <c r="Q49" s="88">
        <v>0.19997155454416157</v>
      </c>
      <c r="R49" s="87">
        <v>65</v>
      </c>
      <c r="S49" s="88">
        <v>2.1753681392235609E-2</v>
      </c>
      <c r="T49" s="88">
        <v>3.1459170013386883E-2</v>
      </c>
      <c r="U49" s="89">
        <v>9.2460881934566141E-2</v>
      </c>
      <c r="V49" s="90">
        <v>6.6856330014224752E-2</v>
      </c>
    </row>
    <row r="50" spans="2:22">
      <c r="B50" s="86">
        <v>825</v>
      </c>
      <c r="C50" s="86">
        <v>864</v>
      </c>
      <c r="D50" s="87">
        <v>2853</v>
      </c>
      <c r="E50" s="88">
        <v>9.9971967201625905E-2</v>
      </c>
      <c r="F50" s="88">
        <v>0.29998598360081297</v>
      </c>
      <c r="G50" s="87">
        <v>410</v>
      </c>
      <c r="H50" s="88">
        <v>3.4485659012532595E-2</v>
      </c>
      <c r="I50" s="88">
        <v>7.2503995289763645E-2</v>
      </c>
      <c r="J50" s="89">
        <v>0.14370837714686296</v>
      </c>
      <c r="K50" s="90">
        <v>0.10068917182572129</v>
      </c>
      <c r="M50" s="86">
        <v>825</v>
      </c>
      <c r="N50" s="86">
        <v>865</v>
      </c>
      <c r="O50" s="87">
        <v>703</v>
      </c>
      <c r="P50" s="88">
        <v>9.9985777272080786E-2</v>
      </c>
      <c r="Q50" s="88">
        <v>0.29995733181624235</v>
      </c>
      <c r="R50" s="87">
        <v>90</v>
      </c>
      <c r="S50" s="88">
        <v>3.0120481927710843E-2</v>
      </c>
      <c r="T50" s="88">
        <v>6.1579651941097727E-2</v>
      </c>
      <c r="U50" s="89">
        <v>0.12802275960170698</v>
      </c>
      <c r="V50" s="90">
        <v>8.7245139876718822E-2</v>
      </c>
    </row>
    <row r="51" spans="2:22">
      <c r="B51" s="86">
        <v>777</v>
      </c>
      <c r="C51" s="86">
        <v>825</v>
      </c>
      <c r="D51" s="87">
        <v>2854</v>
      </c>
      <c r="E51" s="88">
        <v>0.10000700819959353</v>
      </c>
      <c r="F51" s="88">
        <v>0.39999299180040648</v>
      </c>
      <c r="G51" s="87">
        <v>585</v>
      </c>
      <c r="H51" s="88">
        <v>4.9205147615442847E-2</v>
      </c>
      <c r="I51" s="88">
        <v>0.1217091429052065</v>
      </c>
      <c r="J51" s="89">
        <v>0.20497547302032235</v>
      </c>
      <c r="K51" s="90">
        <v>0.12676303109943057</v>
      </c>
      <c r="M51" s="86">
        <v>774</v>
      </c>
      <c r="N51" s="86">
        <v>825</v>
      </c>
      <c r="O51" s="87">
        <v>703</v>
      </c>
      <c r="P51" s="88">
        <v>9.9985777272080786E-2</v>
      </c>
      <c r="Q51" s="88">
        <v>0.39994310908832315</v>
      </c>
      <c r="R51" s="87">
        <v>137</v>
      </c>
      <c r="S51" s="88">
        <v>4.5850066934404285E-2</v>
      </c>
      <c r="T51" s="88">
        <v>0.10742971887550201</v>
      </c>
      <c r="U51" s="89">
        <v>0.19487908961593173</v>
      </c>
      <c r="V51" s="90">
        <v>0.11415362731152205</v>
      </c>
    </row>
    <row r="52" spans="2:22">
      <c r="B52" s="86">
        <v>708</v>
      </c>
      <c r="C52" s="86">
        <v>777</v>
      </c>
      <c r="D52" s="87">
        <v>2854</v>
      </c>
      <c r="E52" s="88">
        <v>0.10000700819959353</v>
      </c>
      <c r="F52" s="88">
        <v>0.5</v>
      </c>
      <c r="G52" s="87">
        <v>786</v>
      </c>
      <c r="H52" s="88">
        <v>6.6111531667928339E-2</v>
      </c>
      <c r="I52" s="88">
        <v>0.18782067457313484</v>
      </c>
      <c r="J52" s="89">
        <v>0.27540294323756132</v>
      </c>
      <c r="K52" s="90">
        <v>0.15649309692340038</v>
      </c>
      <c r="M52" s="86">
        <v>704</v>
      </c>
      <c r="N52" s="86">
        <v>774</v>
      </c>
      <c r="O52" s="87">
        <v>704</v>
      </c>
      <c r="P52" s="88">
        <v>0.10012800455127294</v>
      </c>
      <c r="Q52" s="88">
        <v>0.50007111363959611</v>
      </c>
      <c r="R52" s="87">
        <v>199</v>
      </c>
      <c r="S52" s="88">
        <v>6.659973226238286E-2</v>
      </c>
      <c r="T52" s="88">
        <v>0.17402945113788487</v>
      </c>
      <c r="U52" s="89">
        <v>0.28267045454545453</v>
      </c>
      <c r="V52" s="90">
        <v>0.14789533560864618</v>
      </c>
    </row>
    <row r="53" spans="2:22">
      <c r="B53" s="86">
        <v>601</v>
      </c>
      <c r="C53" s="86">
        <v>708</v>
      </c>
      <c r="D53" s="87">
        <v>2854</v>
      </c>
      <c r="E53" s="88">
        <v>0.10000700819959353</v>
      </c>
      <c r="F53" s="88">
        <v>0.60000700819959352</v>
      </c>
      <c r="G53" s="87">
        <v>1036</v>
      </c>
      <c r="H53" s="88">
        <v>8.7139372529228695E-2</v>
      </c>
      <c r="I53" s="88">
        <v>0.27496004710236355</v>
      </c>
      <c r="J53" s="89">
        <v>0.36299929922915208</v>
      </c>
      <c r="K53" s="90">
        <v>0.19091280733516322</v>
      </c>
      <c r="M53" s="86">
        <v>587</v>
      </c>
      <c r="N53" s="86">
        <v>704</v>
      </c>
      <c r="O53" s="87">
        <v>703</v>
      </c>
      <c r="P53" s="88">
        <v>9.9985777272080786E-2</v>
      </c>
      <c r="Q53" s="88">
        <v>0.60005689091167691</v>
      </c>
      <c r="R53" s="87">
        <v>266</v>
      </c>
      <c r="S53" s="88">
        <v>8.9022757697456489E-2</v>
      </c>
      <c r="T53" s="88">
        <v>0.26305220883534136</v>
      </c>
      <c r="U53" s="89">
        <v>0.3783783783783784</v>
      </c>
      <c r="V53" s="90">
        <v>0.18630007110689736</v>
      </c>
    </row>
    <row r="54" spans="2:22">
      <c r="B54" s="86">
        <v>427</v>
      </c>
      <c r="C54" s="86">
        <v>601</v>
      </c>
      <c r="D54" s="87">
        <v>2854</v>
      </c>
      <c r="E54" s="88">
        <v>0.10000700819959353</v>
      </c>
      <c r="F54" s="88">
        <v>0.70001401639918703</v>
      </c>
      <c r="G54" s="87">
        <v>1436</v>
      </c>
      <c r="H54" s="88">
        <v>0.12078391790730927</v>
      </c>
      <c r="I54" s="88">
        <v>0.39574396500967279</v>
      </c>
      <c r="J54" s="89">
        <v>0.50315346881569722</v>
      </c>
      <c r="K54" s="90">
        <v>0.23552084897632278</v>
      </c>
      <c r="M54" s="86">
        <v>402</v>
      </c>
      <c r="N54" s="86">
        <v>587</v>
      </c>
      <c r="O54" s="87">
        <v>703</v>
      </c>
      <c r="P54" s="88">
        <v>9.9985777272080786E-2</v>
      </c>
      <c r="Q54" s="88">
        <v>0.7000426681837576</v>
      </c>
      <c r="R54" s="87">
        <v>390</v>
      </c>
      <c r="S54" s="88">
        <v>0.13052208835341367</v>
      </c>
      <c r="T54" s="88">
        <v>0.39357429718875503</v>
      </c>
      <c r="U54" s="89">
        <v>0.55476529160739685</v>
      </c>
      <c r="V54" s="90">
        <v>0.23892726533929298</v>
      </c>
    </row>
    <row r="55" spans="2:22">
      <c r="B55" s="86">
        <v>215</v>
      </c>
      <c r="C55" s="86">
        <v>427</v>
      </c>
      <c r="D55" s="87">
        <v>2853</v>
      </c>
      <c r="E55" s="88">
        <v>9.9971967201625905E-2</v>
      </c>
      <c r="F55" s="88">
        <v>0.79998598360081297</v>
      </c>
      <c r="G55" s="87">
        <v>1893</v>
      </c>
      <c r="H55" s="88">
        <v>0.15922281100176633</v>
      </c>
      <c r="I55" s="88">
        <v>0.55496677601143918</v>
      </c>
      <c r="J55" s="89">
        <v>0.66351209253417454</v>
      </c>
      <c r="K55" s="90">
        <v>0.28900569426193606</v>
      </c>
      <c r="M55" s="86">
        <v>198</v>
      </c>
      <c r="N55" s="86">
        <v>401</v>
      </c>
      <c r="O55" s="87">
        <v>703</v>
      </c>
      <c r="P55" s="88">
        <v>9.9985777272080786E-2</v>
      </c>
      <c r="Q55" s="88">
        <v>0.8000284454558384</v>
      </c>
      <c r="R55" s="87">
        <v>496</v>
      </c>
      <c r="S55" s="88">
        <v>0.16599732262382866</v>
      </c>
      <c r="T55" s="88">
        <v>0.55957161981258363</v>
      </c>
      <c r="U55" s="89">
        <v>0.70554765291607402</v>
      </c>
      <c r="V55" s="90">
        <v>0.29724444444444442</v>
      </c>
    </row>
    <row r="56" spans="2:22">
      <c r="B56" s="86">
        <v>47</v>
      </c>
      <c r="C56" s="86">
        <v>215</v>
      </c>
      <c r="D56" s="87">
        <v>2854</v>
      </c>
      <c r="E56" s="88">
        <v>0.10000700819959353</v>
      </c>
      <c r="F56" s="88">
        <v>0.89999299180040648</v>
      </c>
      <c r="G56" s="87">
        <v>2493</v>
      </c>
      <c r="H56" s="88">
        <v>0.20968962906888722</v>
      </c>
      <c r="I56" s="88">
        <v>0.7646564050803264</v>
      </c>
      <c r="J56" s="89">
        <v>0.87351086194814298</v>
      </c>
      <c r="K56" s="90">
        <v>0.35395577012926338</v>
      </c>
      <c r="M56" s="86">
        <v>44</v>
      </c>
      <c r="N56" s="86">
        <v>197</v>
      </c>
      <c r="O56" s="87">
        <v>703</v>
      </c>
      <c r="P56" s="88">
        <v>9.9985777272080786E-2</v>
      </c>
      <c r="Q56" s="88">
        <v>0.9000142227279192</v>
      </c>
      <c r="R56" s="87">
        <v>624</v>
      </c>
      <c r="S56" s="88">
        <v>0.20883534136546184</v>
      </c>
      <c r="T56" s="88">
        <v>0.76840696117804552</v>
      </c>
      <c r="U56" s="89">
        <v>0.88762446657183502</v>
      </c>
      <c r="V56" s="90">
        <v>0.36283185840707965</v>
      </c>
    </row>
    <row r="57" spans="2:22">
      <c r="B57" s="86">
        <v>1</v>
      </c>
      <c r="C57" s="86">
        <v>47</v>
      </c>
      <c r="D57" s="87">
        <v>2854</v>
      </c>
      <c r="E57" s="88">
        <v>0.10000700819959353</v>
      </c>
      <c r="F57" s="88">
        <v>1</v>
      </c>
      <c r="G57" s="87">
        <v>2798</v>
      </c>
      <c r="H57" s="88">
        <v>0.23534359491967366</v>
      </c>
      <c r="I57" s="88">
        <v>1</v>
      </c>
      <c r="J57" s="89">
        <v>0.98037841625788369</v>
      </c>
      <c r="K57" s="90">
        <v>0.41660242483705934</v>
      </c>
      <c r="M57" s="86">
        <v>1</v>
      </c>
      <c r="N57" s="86">
        <v>44</v>
      </c>
      <c r="O57" s="87">
        <v>703</v>
      </c>
      <c r="P57" s="88">
        <v>9.9985777272080786E-2</v>
      </c>
      <c r="Q57" s="88">
        <v>1</v>
      </c>
      <c r="R57" s="87">
        <v>692</v>
      </c>
      <c r="S57" s="88">
        <v>0.23159303882195448</v>
      </c>
      <c r="T57" s="88">
        <v>1</v>
      </c>
      <c r="U57" s="89">
        <v>0.98435277382645803</v>
      </c>
      <c r="V57" s="90">
        <v>0.42497511022614137</v>
      </c>
    </row>
    <row r="58" spans="2:22" ht="16.05" customHeight="1">
      <c r="B58" s="305" t="s">
        <v>3</v>
      </c>
      <c r="C58" s="305"/>
      <c r="D58" s="91">
        <f>SUM(D48:D57)</f>
        <v>28538</v>
      </c>
      <c r="E58" s="92"/>
      <c r="F58" s="92"/>
      <c r="G58" s="91">
        <f>SUM(G48:G57)</f>
        <v>11889</v>
      </c>
      <c r="H58" s="92"/>
      <c r="I58" s="92"/>
      <c r="J58" s="93"/>
      <c r="K58" s="93"/>
      <c r="M58" s="262" t="s">
        <v>3</v>
      </c>
      <c r="N58" s="263"/>
      <c r="O58" s="91">
        <f>SUM(O48:O57)</f>
        <v>7031</v>
      </c>
      <c r="P58" s="92"/>
      <c r="Q58" s="92"/>
      <c r="R58" s="91">
        <f>SUM(R48:R57)</f>
        <v>2988</v>
      </c>
      <c r="S58" s="92"/>
      <c r="T58" s="92"/>
      <c r="U58" s="93"/>
      <c r="V58" s="93"/>
    </row>
    <row r="62" spans="2:22" ht="15.6">
      <c r="B62" s="287" t="s">
        <v>274</v>
      </c>
      <c r="C62" s="287"/>
      <c r="D62" s="287"/>
      <c r="E62" s="287"/>
      <c r="F62" s="287"/>
      <c r="G62" s="287"/>
      <c r="H62" s="287"/>
      <c r="I62"/>
      <c r="J62"/>
      <c r="K62"/>
      <c r="L62"/>
      <c r="P62" s="105"/>
    </row>
    <row r="63" spans="2:22" ht="15.6">
      <c r="B63" s="95" t="s">
        <v>275</v>
      </c>
      <c r="C63" s="95" t="s">
        <v>276</v>
      </c>
      <c r="D63" s="95" t="s">
        <v>277</v>
      </c>
      <c r="E63" s="95" t="s">
        <v>278</v>
      </c>
      <c r="F63" s="95" t="s">
        <v>279</v>
      </c>
      <c r="G63" s="95" t="s">
        <v>280</v>
      </c>
      <c r="H63" s="95" t="s">
        <v>281</v>
      </c>
      <c r="I63"/>
      <c r="J63"/>
      <c r="K63"/>
      <c r="L63"/>
      <c r="P63" s="105"/>
    </row>
    <row r="64" spans="2:22" ht="15.6">
      <c r="B64" s="96">
        <v>1</v>
      </c>
      <c r="C64" s="97">
        <f>+U48</f>
        <v>4.1251778093883355E-2</v>
      </c>
      <c r="D64" s="97">
        <f>+J48</f>
        <v>4.6951646811492644E-2</v>
      </c>
      <c r="E64" s="97">
        <f>C64-D64</f>
        <v>-5.6998687176092883E-3</v>
      </c>
      <c r="F64" s="97">
        <f>C64/D64</f>
        <v>0.87860130358166488</v>
      </c>
      <c r="G64" s="97">
        <f>LN(F64)</f>
        <v>-0.12942406373832058</v>
      </c>
      <c r="H64" s="97">
        <f>E64*G64</f>
        <v>7.3770017220792412E-4</v>
      </c>
      <c r="I64"/>
      <c r="J64" s="241" t="s">
        <v>282</v>
      </c>
      <c r="K64" s="241"/>
      <c r="L64" s="241"/>
      <c r="P64" s="105"/>
    </row>
    <row r="65" spans="2:16" ht="16.8">
      <c r="B65" s="96">
        <v>2</v>
      </c>
      <c r="C65" s="97">
        <f t="shared" ref="C65:C73" si="0">+U49</f>
        <v>9.2460881934566141E-2</v>
      </c>
      <c r="D65" s="97">
        <f t="shared" ref="D65:D73" si="1">+J49</f>
        <v>0.11142256482130343</v>
      </c>
      <c r="E65" s="97">
        <f t="shared" ref="E65:E73" si="2">C65-D65</f>
        <v>-1.8961682886737288E-2</v>
      </c>
      <c r="F65" s="97">
        <f t="shared" ref="F65:F73" si="3">C65/D65</f>
        <v>0.82982187748821312</v>
      </c>
      <c r="G65" s="97">
        <f t="shared" ref="G65:G73" si="4">LN(F65)</f>
        <v>-0.18654420665842292</v>
      </c>
      <c r="H65" s="97">
        <f t="shared" ref="H65:H73" si="5">E65*G65</f>
        <v>3.5371920910150022E-3</v>
      </c>
      <c r="I65"/>
      <c r="J65" s="299" t="s">
        <v>82</v>
      </c>
      <c r="K65" s="299"/>
      <c r="L65" s="99"/>
      <c r="P65" s="105"/>
    </row>
    <row r="66" spans="2:16" ht="16.8">
      <c r="B66" s="96">
        <v>3</v>
      </c>
      <c r="C66" s="97">
        <f t="shared" si="0"/>
        <v>0.12802275960170698</v>
      </c>
      <c r="D66" s="97">
        <f t="shared" si="1"/>
        <v>0.14370837714686296</v>
      </c>
      <c r="E66" s="97">
        <f t="shared" si="2"/>
        <v>-1.5685617545155989E-2</v>
      </c>
      <c r="F66" s="97">
        <f t="shared" si="3"/>
        <v>0.89085105644797558</v>
      </c>
      <c r="G66" s="97">
        <f t="shared" si="4"/>
        <v>-0.11557802996525333</v>
      </c>
      <c r="H66" s="97">
        <f t="shared" si="5"/>
        <v>1.8129127746575424E-3</v>
      </c>
      <c r="I66"/>
      <c r="J66" s="98" t="s">
        <v>83</v>
      </c>
      <c r="K66" s="98"/>
      <c r="L66" s="99"/>
      <c r="P66" s="105"/>
    </row>
    <row r="67" spans="2:16" ht="15.6">
      <c r="B67" s="96">
        <v>4</v>
      </c>
      <c r="C67" s="97">
        <f t="shared" si="0"/>
        <v>0.19487908961593173</v>
      </c>
      <c r="D67" s="97">
        <f t="shared" si="1"/>
        <v>0.20497547302032235</v>
      </c>
      <c r="E67" s="97">
        <f t="shared" si="2"/>
        <v>-1.0096383404390619E-2</v>
      </c>
      <c r="F67" s="97">
        <f t="shared" si="3"/>
        <v>0.95074345600661392</v>
      </c>
      <c r="G67" s="97">
        <f t="shared" si="4"/>
        <v>-5.0511015177614735E-2</v>
      </c>
      <c r="H67" s="97">
        <f t="shared" si="5"/>
        <v>5.0997857537819205E-4</v>
      </c>
      <c r="I67"/>
      <c r="J67"/>
      <c r="K67"/>
      <c r="L67"/>
      <c r="P67" s="105"/>
    </row>
    <row r="68" spans="2:16" ht="15.6">
      <c r="B68" s="96">
        <v>5</v>
      </c>
      <c r="C68" s="97">
        <f t="shared" si="0"/>
        <v>0.28267045454545453</v>
      </c>
      <c r="D68" s="97">
        <f t="shared" si="1"/>
        <v>0.27540294323756132</v>
      </c>
      <c r="E68" s="97">
        <f t="shared" si="2"/>
        <v>7.2675113078932152E-3</v>
      </c>
      <c r="F68" s="97">
        <f t="shared" si="3"/>
        <v>1.0263886479296784</v>
      </c>
      <c r="G68" s="97">
        <f t="shared" si="4"/>
        <v>2.6046474174025145E-2</v>
      </c>
      <c r="H68" s="97">
        <f t="shared" si="5"/>
        <v>1.8929304559047635E-4</v>
      </c>
      <c r="I68"/>
      <c r="J68"/>
      <c r="K68"/>
      <c r="L68"/>
      <c r="P68" s="105"/>
    </row>
    <row r="69" spans="2:16" ht="15.6">
      <c r="B69" s="96">
        <v>6</v>
      </c>
      <c r="C69" s="97">
        <f t="shared" si="0"/>
        <v>0.3783783783783784</v>
      </c>
      <c r="D69" s="97">
        <f t="shared" si="1"/>
        <v>0.36299929922915208</v>
      </c>
      <c r="E69" s="97">
        <f t="shared" si="2"/>
        <v>1.5379079149226316E-2</v>
      </c>
      <c r="F69" s="97">
        <f t="shared" si="3"/>
        <v>1.0423666910153397</v>
      </c>
      <c r="G69" s="97">
        <f t="shared" si="4"/>
        <v>4.1493792188387606E-2</v>
      </c>
      <c r="H69" s="97">
        <f t="shared" si="5"/>
        <v>6.3813631426676157E-4</v>
      </c>
      <c r="I69"/>
      <c r="J69"/>
      <c r="K69"/>
      <c r="L69"/>
      <c r="P69" s="105"/>
    </row>
    <row r="70" spans="2:16" ht="15.6">
      <c r="B70" s="96">
        <v>7</v>
      </c>
      <c r="C70" s="97">
        <f t="shared" si="0"/>
        <v>0.55476529160739685</v>
      </c>
      <c r="D70" s="97">
        <f t="shared" si="1"/>
        <v>0.50315346881569722</v>
      </c>
      <c r="E70" s="97">
        <f t="shared" si="2"/>
        <v>5.1611822791699624E-2</v>
      </c>
      <c r="F70" s="97">
        <f t="shared" si="3"/>
        <v>1.1025767007294642</v>
      </c>
      <c r="G70" s="97">
        <f t="shared" si="4"/>
        <v>9.7649895741639417E-2</v>
      </c>
      <c r="H70" s="97">
        <f t="shared" si="5"/>
        <v>5.0398891146454378E-3</v>
      </c>
      <c r="I70"/>
      <c r="J70"/>
      <c r="K70"/>
      <c r="L70"/>
      <c r="P70" s="105"/>
    </row>
    <row r="71" spans="2:16" ht="15.6">
      <c r="B71" s="96">
        <v>8</v>
      </c>
      <c r="C71" s="97">
        <f t="shared" si="0"/>
        <v>0.70554765291607402</v>
      </c>
      <c r="D71" s="97">
        <f t="shared" si="1"/>
        <v>0.66351209253417454</v>
      </c>
      <c r="E71" s="97">
        <f t="shared" si="2"/>
        <v>4.2035560381899484E-2</v>
      </c>
      <c r="F71" s="97">
        <f t="shared" si="3"/>
        <v>1.0633531187372209</v>
      </c>
      <c r="G71" s="97">
        <f t="shared" si="4"/>
        <v>6.1427234918439828E-2</v>
      </c>
      <c r="H71" s="97">
        <f t="shared" si="5"/>
        <v>2.5821282425072018E-3</v>
      </c>
      <c r="I71"/>
      <c r="J71"/>
      <c r="K71"/>
      <c r="L71"/>
      <c r="P71" s="105"/>
    </row>
    <row r="72" spans="2:16" ht="15.6">
      <c r="B72" s="96">
        <v>9</v>
      </c>
      <c r="C72" s="97">
        <f t="shared" si="0"/>
        <v>0.88762446657183502</v>
      </c>
      <c r="D72" s="97">
        <f t="shared" si="1"/>
        <v>0.87351086194814298</v>
      </c>
      <c r="E72" s="97">
        <f t="shared" si="2"/>
        <v>1.4113604623692044E-2</v>
      </c>
      <c r="F72" s="97">
        <f t="shared" si="3"/>
        <v>1.0161573315667938</v>
      </c>
      <c r="G72" s="97">
        <f t="shared" si="4"/>
        <v>1.6028191071986532E-2</v>
      </c>
      <c r="H72" s="97">
        <f t="shared" si="5"/>
        <v>2.2621555162300865E-4</v>
      </c>
      <c r="I72"/>
      <c r="J72"/>
      <c r="K72"/>
      <c r="L72"/>
      <c r="P72" s="105"/>
    </row>
    <row r="73" spans="2:16" ht="15.6">
      <c r="B73" s="96">
        <v>10</v>
      </c>
      <c r="C73" s="97">
        <f t="shared" si="0"/>
        <v>0.98435277382645803</v>
      </c>
      <c r="D73" s="97">
        <f t="shared" si="1"/>
        <v>0.98037841625788369</v>
      </c>
      <c r="E73" s="97">
        <f t="shared" si="2"/>
        <v>3.9743575685743382E-3</v>
      </c>
      <c r="F73" s="97">
        <f t="shared" si="3"/>
        <v>1.0040539015370662</v>
      </c>
      <c r="G73" s="97">
        <f t="shared" si="4"/>
        <v>4.045706618359895E-3</v>
      </c>
      <c r="H73" s="97">
        <f t="shared" si="5"/>
        <v>1.607908471890994E-5</v>
      </c>
      <c r="I73"/>
      <c r="J73"/>
      <c r="K73"/>
      <c r="L73"/>
    </row>
    <row r="74" spans="2:16" ht="15.6">
      <c r="B74"/>
      <c r="C74"/>
      <c r="D74"/>
      <c r="E74"/>
      <c r="F74"/>
      <c r="G74" s="85" t="s">
        <v>283</v>
      </c>
      <c r="H74" s="100">
        <f>SUM(H64:H73)</f>
        <v>1.5289524966610455E-2</v>
      </c>
      <c r="I74"/>
      <c r="J74"/>
      <c r="K74"/>
      <c r="L74"/>
    </row>
    <row r="75" spans="2:16" ht="15.6">
      <c r="B75"/>
      <c r="C75"/>
      <c r="D75"/>
      <c r="E75"/>
      <c r="F75"/>
      <c r="G75"/>
      <c r="H75"/>
      <c r="I75"/>
      <c r="J75"/>
      <c r="K75"/>
      <c r="L75"/>
    </row>
    <row r="76" spans="2:16" ht="15.6">
      <c r="B76"/>
      <c r="C76"/>
      <c r="D76"/>
      <c r="E76"/>
      <c r="F76"/>
      <c r="G76"/>
      <c r="H76"/>
      <c r="I76"/>
      <c r="J76"/>
      <c r="K76"/>
      <c r="L76"/>
    </row>
    <row r="77" spans="2:16" ht="15.6">
      <c r="B77"/>
      <c r="C77"/>
      <c r="D77"/>
      <c r="E77"/>
      <c r="F77"/>
      <c r="G77"/>
      <c r="H77"/>
      <c r="I77"/>
      <c r="J77"/>
      <c r="K77"/>
      <c r="L77"/>
    </row>
    <row r="78" spans="2:16" ht="15.6">
      <c r="B78"/>
      <c r="C78"/>
      <c r="D78"/>
      <c r="E78"/>
      <c r="F78"/>
      <c r="G78"/>
      <c r="H78"/>
      <c r="I78"/>
      <c r="J78"/>
      <c r="K78"/>
      <c r="L78"/>
    </row>
    <row r="79" spans="2:16" ht="15.6">
      <c r="B79" s="3" t="s">
        <v>1668</v>
      </c>
      <c r="C79"/>
      <c r="D79"/>
      <c r="E79"/>
      <c r="F79"/>
      <c r="G79"/>
      <c r="H79"/>
      <c r="I79"/>
      <c r="J79"/>
      <c r="K79"/>
      <c r="L79"/>
    </row>
    <row r="80" spans="2:16" ht="15.6">
      <c r="B80"/>
      <c r="C80"/>
      <c r="D80"/>
      <c r="E80"/>
      <c r="F80"/>
      <c r="G80"/>
      <c r="H80"/>
      <c r="I80"/>
      <c r="J80"/>
      <c r="K80"/>
      <c r="L80"/>
    </row>
    <row r="81" spans="2:23" ht="15.6">
      <c r="B81"/>
      <c r="C81"/>
      <c r="D81"/>
      <c r="E81"/>
      <c r="F81"/>
      <c r="G81"/>
      <c r="H81"/>
      <c r="I81"/>
      <c r="J81"/>
      <c r="K81"/>
      <c r="L81"/>
    </row>
    <row r="82" spans="2:23" ht="15.6">
      <c r="B82" s="76" t="s">
        <v>253</v>
      </c>
      <c r="C82" s="76" t="s">
        <v>260</v>
      </c>
      <c r="D82" s="76" t="s">
        <v>261</v>
      </c>
      <c r="E82" s="131"/>
      <c r="F82" s="132"/>
      <c r="G82" s="133"/>
      <c r="H82" s="132"/>
      <c r="I82" s="132"/>
      <c r="J82" s="134"/>
      <c r="K82" s="134"/>
      <c r="L82"/>
      <c r="N82" s="76" t="s">
        <v>253</v>
      </c>
      <c r="O82" s="76" t="s">
        <v>260</v>
      </c>
      <c r="P82" s="76" t="s">
        <v>261</v>
      </c>
      <c r="Q82" s="131"/>
      <c r="R82" s="132"/>
      <c r="S82" s="133"/>
      <c r="T82" s="132"/>
      <c r="U82" s="132"/>
      <c r="V82" s="134"/>
      <c r="W82" s="134"/>
    </row>
    <row r="83" spans="2:23" ht="15.6">
      <c r="B83" s="81">
        <v>41.969832458439257</v>
      </c>
      <c r="C83" s="81">
        <v>84.896649039958135</v>
      </c>
      <c r="D83" s="81">
        <v>69.793298079916255</v>
      </c>
      <c r="E83" s="135"/>
      <c r="F83" s="132"/>
      <c r="G83" s="133"/>
      <c r="H83" s="132"/>
      <c r="I83" s="132"/>
      <c r="J83" s="134"/>
      <c r="K83" s="134"/>
      <c r="L83"/>
      <c r="N83" s="81">
        <v>41.816768268556125</v>
      </c>
      <c r="O83" s="81">
        <v>84.784322383109824</v>
      </c>
      <c r="P83" s="81">
        <v>69.568644766219649</v>
      </c>
      <c r="Q83" s="135"/>
      <c r="R83" s="132"/>
      <c r="S83" s="133"/>
      <c r="T83" s="132"/>
      <c r="U83" s="132"/>
      <c r="V83" s="134"/>
      <c r="W83" s="134"/>
    </row>
    <row r="84" spans="2:23" ht="15.6" customHeight="1">
      <c r="B84" s="286" t="s">
        <v>262</v>
      </c>
      <c r="C84" s="286"/>
      <c r="D84" s="267" t="s">
        <v>3</v>
      </c>
      <c r="E84" s="267"/>
      <c r="F84" s="267"/>
      <c r="G84" s="268" t="s">
        <v>79</v>
      </c>
      <c r="H84" s="269"/>
      <c r="I84" s="270"/>
      <c r="J84" s="271" t="s">
        <v>263</v>
      </c>
      <c r="K84" s="271"/>
      <c r="L84"/>
      <c r="N84" s="286" t="s">
        <v>262</v>
      </c>
      <c r="O84" s="286"/>
      <c r="P84" s="267" t="s">
        <v>3</v>
      </c>
      <c r="Q84" s="267"/>
      <c r="R84" s="267"/>
      <c r="S84" s="268" t="s">
        <v>79</v>
      </c>
      <c r="T84" s="269"/>
      <c r="U84" s="270"/>
      <c r="V84" s="271" t="s">
        <v>263</v>
      </c>
      <c r="W84" s="271"/>
    </row>
    <row r="85" spans="2:23" ht="15.6">
      <c r="B85" s="83" t="s">
        <v>264</v>
      </c>
      <c r="C85" s="83" t="s">
        <v>265</v>
      </c>
      <c r="D85" s="84" t="s">
        <v>266</v>
      </c>
      <c r="E85" s="83" t="s">
        <v>267</v>
      </c>
      <c r="F85" s="83" t="s">
        <v>268</v>
      </c>
      <c r="G85" s="84" t="s">
        <v>266</v>
      </c>
      <c r="H85" s="83" t="s">
        <v>267</v>
      </c>
      <c r="I85" s="83" t="s">
        <v>268</v>
      </c>
      <c r="J85" s="85" t="s">
        <v>269</v>
      </c>
      <c r="K85" s="83" t="s">
        <v>270</v>
      </c>
      <c r="L85"/>
      <c r="N85" s="83" t="s">
        <v>264</v>
      </c>
      <c r="O85" s="83" t="s">
        <v>265</v>
      </c>
      <c r="P85" s="84" t="s">
        <v>266</v>
      </c>
      <c r="Q85" s="83" t="s">
        <v>267</v>
      </c>
      <c r="R85" s="83" t="s">
        <v>268</v>
      </c>
      <c r="S85" s="84" t="s">
        <v>266</v>
      </c>
      <c r="T85" s="83" t="s">
        <v>267</v>
      </c>
      <c r="U85" s="83" t="s">
        <v>268</v>
      </c>
      <c r="V85" s="85" t="s">
        <v>269</v>
      </c>
      <c r="W85" s="83" t="s">
        <v>270</v>
      </c>
    </row>
    <row r="86" spans="2:23" ht="15.6">
      <c r="B86" s="86">
        <v>925</v>
      </c>
      <c r="C86" s="86">
        <v>999</v>
      </c>
      <c r="D86" s="87">
        <v>1427</v>
      </c>
      <c r="E86" s="88">
        <v>5.0003504099796765E-2</v>
      </c>
      <c r="F86" s="88">
        <v>5.0003504099796765E-2</v>
      </c>
      <c r="G86" s="87">
        <v>58</v>
      </c>
      <c r="H86" s="88">
        <v>4.8784590798216839E-3</v>
      </c>
      <c r="I86" s="88">
        <v>4.8784590798216839E-3</v>
      </c>
      <c r="J86" s="89">
        <v>4.0644709180098111E-2</v>
      </c>
      <c r="K86" s="88">
        <v>4.0644709180098111E-2</v>
      </c>
      <c r="L86"/>
      <c r="N86" s="86">
        <v>927</v>
      </c>
      <c r="O86" s="86">
        <v>999</v>
      </c>
      <c r="P86" s="87">
        <v>352</v>
      </c>
      <c r="Q86" s="88">
        <v>5.0064002275636468E-2</v>
      </c>
      <c r="R86" s="88">
        <v>5.0064002275636468E-2</v>
      </c>
      <c r="S86" s="87">
        <v>12</v>
      </c>
      <c r="T86" s="88">
        <v>4.0160642570281121E-3</v>
      </c>
      <c r="U86" s="88">
        <v>4.0160642570281121E-3</v>
      </c>
      <c r="V86" s="89">
        <v>3.4090909090909088E-2</v>
      </c>
      <c r="W86" s="88">
        <v>3.4090909090909088E-2</v>
      </c>
    </row>
    <row r="87" spans="2:23" ht="15.6">
      <c r="B87" s="86">
        <v>903</v>
      </c>
      <c r="C87" s="86">
        <v>925</v>
      </c>
      <c r="D87" s="87">
        <v>1427</v>
      </c>
      <c r="E87" s="88">
        <v>5.0003504099796765E-2</v>
      </c>
      <c r="F87" s="88">
        <v>0.10000700819959353</v>
      </c>
      <c r="G87" s="87">
        <v>76</v>
      </c>
      <c r="H87" s="88">
        <v>6.3924636218353099E-3</v>
      </c>
      <c r="I87" s="88">
        <v>1.1270922701656994E-2</v>
      </c>
      <c r="J87" s="89">
        <v>5.3258584442887176E-2</v>
      </c>
      <c r="K87" s="88">
        <v>4.6951646811492644E-2</v>
      </c>
      <c r="L87"/>
      <c r="N87" s="86">
        <v>904</v>
      </c>
      <c r="O87" s="86">
        <v>927</v>
      </c>
      <c r="P87" s="87">
        <v>351</v>
      </c>
      <c r="Q87" s="88">
        <v>4.9921774996444318E-2</v>
      </c>
      <c r="R87" s="88">
        <v>9.9985777272080786E-2</v>
      </c>
      <c r="S87" s="87">
        <v>17</v>
      </c>
      <c r="T87" s="88">
        <v>5.6894243641231589E-3</v>
      </c>
      <c r="U87" s="88">
        <v>9.705488621151271E-3</v>
      </c>
      <c r="V87" s="89">
        <v>4.843304843304843E-2</v>
      </c>
      <c r="W87" s="88">
        <v>4.1251778093883355E-2</v>
      </c>
    </row>
    <row r="88" spans="2:23" ht="15.6">
      <c r="B88" s="86">
        <v>883</v>
      </c>
      <c r="C88" s="86">
        <v>903</v>
      </c>
      <c r="D88" s="87">
        <v>1427</v>
      </c>
      <c r="E88" s="88">
        <v>5.0003504099796765E-2</v>
      </c>
      <c r="F88" s="88">
        <v>0.15001051229939028</v>
      </c>
      <c r="G88" s="87">
        <v>142</v>
      </c>
      <c r="H88" s="88">
        <v>1.1943813609218605E-2</v>
      </c>
      <c r="I88" s="88">
        <v>2.3214736310875599E-2</v>
      </c>
      <c r="J88" s="89">
        <v>9.9509460406447092E-2</v>
      </c>
      <c r="K88" s="88">
        <v>6.4470918009810793E-2</v>
      </c>
      <c r="L88"/>
      <c r="N88" s="86">
        <v>884</v>
      </c>
      <c r="O88" s="86">
        <v>904</v>
      </c>
      <c r="P88" s="87">
        <v>352</v>
      </c>
      <c r="Q88" s="88">
        <v>5.0064002275636468E-2</v>
      </c>
      <c r="R88" s="88">
        <v>0.15004977954771725</v>
      </c>
      <c r="S88" s="87">
        <v>32</v>
      </c>
      <c r="T88" s="88">
        <v>1.0709504685408299E-2</v>
      </c>
      <c r="U88" s="88">
        <v>2.0414993306559572E-2</v>
      </c>
      <c r="V88" s="89">
        <v>9.0909090909090912E-2</v>
      </c>
      <c r="W88" s="88">
        <v>5.7819905213270142E-2</v>
      </c>
    </row>
    <row r="89" spans="2:23" ht="15.6">
      <c r="B89" s="86">
        <v>864</v>
      </c>
      <c r="C89" s="86">
        <v>883</v>
      </c>
      <c r="D89" s="87">
        <v>1427</v>
      </c>
      <c r="E89" s="88">
        <v>5.0003504099796765E-2</v>
      </c>
      <c r="F89" s="88">
        <v>0.20001401639918706</v>
      </c>
      <c r="G89" s="87">
        <v>176</v>
      </c>
      <c r="H89" s="88">
        <v>1.4803599966355455E-2</v>
      </c>
      <c r="I89" s="88">
        <v>3.8018336277231057E-2</v>
      </c>
      <c r="J89" s="89">
        <v>0.12333566923615978</v>
      </c>
      <c r="K89" s="88">
        <v>7.918710581639804E-2</v>
      </c>
      <c r="L89"/>
      <c r="N89" s="86">
        <v>865</v>
      </c>
      <c r="O89" s="86">
        <v>884</v>
      </c>
      <c r="P89" s="87">
        <v>351</v>
      </c>
      <c r="Q89" s="88">
        <v>4.9921774996444318E-2</v>
      </c>
      <c r="R89" s="88">
        <v>0.19997155454416157</v>
      </c>
      <c r="S89" s="87">
        <v>33</v>
      </c>
      <c r="T89" s="88">
        <v>1.104417670682731E-2</v>
      </c>
      <c r="U89" s="88">
        <v>3.1459170013386883E-2</v>
      </c>
      <c r="V89" s="89">
        <v>9.4017094017094016E-2</v>
      </c>
      <c r="W89" s="88">
        <v>6.6856330014224752E-2</v>
      </c>
    </row>
    <row r="90" spans="2:23" ht="15.6">
      <c r="B90" s="86">
        <v>845</v>
      </c>
      <c r="C90" s="86">
        <v>864</v>
      </c>
      <c r="D90" s="87">
        <v>1426</v>
      </c>
      <c r="E90" s="88">
        <v>4.996846310182914E-2</v>
      </c>
      <c r="F90" s="88">
        <v>0.24998247950101618</v>
      </c>
      <c r="G90" s="87">
        <v>182</v>
      </c>
      <c r="H90" s="88">
        <v>1.5308268147026663E-2</v>
      </c>
      <c r="I90" s="88">
        <v>5.3326604424257719E-2</v>
      </c>
      <c r="J90" s="89">
        <v>0.1276297335203366</v>
      </c>
      <c r="K90" s="88">
        <v>8.887019904681806E-2</v>
      </c>
      <c r="L90"/>
      <c r="N90" s="86">
        <v>846</v>
      </c>
      <c r="O90" s="86">
        <v>865</v>
      </c>
      <c r="P90" s="87">
        <v>352</v>
      </c>
      <c r="Q90" s="88">
        <v>5.0064002275636468E-2</v>
      </c>
      <c r="R90" s="88">
        <v>0.25003555681979805</v>
      </c>
      <c r="S90" s="87">
        <v>45</v>
      </c>
      <c r="T90" s="88">
        <v>1.5060240963855422E-2</v>
      </c>
      <c r="U90" s="88">
        <v>4.6519410977242305E-2</v>
      </c>
      <c r="V90" s="89">
        <v>0.12784090909090909</v>
      </c>
      <c r="W90" s="88">
        <v>7.9067121729237771E-2</v>
      </c>
    </row>
    <row r="91" spans="2:23" ht="15.6">
      <c r="B91" s="86">
        <v>825</v>
      </c>
      <c r="C91" s="86">
        <v>845</v>
      </c>
      <c r="D91" s="87">
        <v>1427</v>
      </c>
      <c r="E91" s="88">
        <v>5.0003504099796765E-2</v>
      </c>
      <c r="F91" s="88">
        <v>0.29998598360081297</v>
      </c>
      <c r="G91" s="87">
        <v>229</v>
      </c>
      <c r="H91" s="88">
        <v>1.9261502228951132E-2</v>
      </c>
      <c r="I91" s="88">
        <v>7.2588106653208848E-2</v>
      </c>
      <c r="J91" s="89">
        <v>0.16047652417659425</v>
      </c>
      <c r="K91" s="88">
        <v>0.10080598060974186</v>
      </c>
      <c r="L91"/>
      <c r="N91" s="86">
        <v>825</v>
      </c>
      <c r="O91" s="86">
        <v>846</v>
      </c>
      <c r="P91" s="87">
        <v>351</v>
      </c>
      <c r="Q91" s="88">
        <v>4.9921774996444318E-2</v>
      </c>
      <c r="R91" s="88">
        <v>0.29995733181624235</v>
      </c>
      <c r="S91" s="87">
        <v>45</v>
      </c>
      <c r="T91" s="88">
        <v>1.5060240963855422E-2</v>
      </c>
      <c r="U91" s="88">
        <v>6.1579651941097727E-2</v>
      </c>
      <c r="V91" s="89">
        <v>0.12820512820512819</v>
      </c>
      <c r="W91" s="88">
        <v>8.7245139876718822E-2</v>
      </c>
    </row>
    <row r="92" spans="2:23" ht="15.6">
      <c r="B92" s="86">
        <v>803</v>
      </c>
      <c r="C92" s="86">
        <v>825</v>
      </c>
      <c r="D92" s="87">
        <v>1427</v>
      </c>
      <c r="E92" s="88">
        <v>5.0003504099796765E-2</v>
      </c>
      <c r="F92" s="88">
        <v>0.34998948770060972</v>
      </c>
      <c r="G92" s="87">
        <v>276</v>
      </c>
      <c r="H92" s="88">
        <v>2.3214736310875599E-2</v>
      </c>
      <c r="I92" s="88">
        <v>9.580284296408445E-2</v>
      </c>
      <c r="J92" s="89">
        <v>0.19341275402943237</v>
      </c>
      <c r="K92" s="88">
        <v>0.11403684421305567</v>
      </c>
      <c r="L92"/>
      <c r="N92" s="86">
        <v>804</v>
      </c>
      <c r="O92" s="86">
        <v>825</v>
      </c>
      <c r="P92" s="87">
        <v>352</v>
      </c>
      <c r="Q92" s="88">
        <v>5.0064002275636468E-2</v>
      </c>
      <c r="R92" s="88">
        <v>0.3500213340918788</v>
      </c>
      <c r="S92" s="87">
        <v>61</v>
      </c>
      <c r="T92" s="88">
        <v>2.0414993306559572E-2</v>
      </c>
      <c r="U92" s="88">
        <v>8.1994645247657302E-2</v>
      </c>
      <c r="V92" s="89">
        <v>0.17329545454545456</v>
      </c>
      <c r="W92" s="88">
        <v>9.9553027224705409E-2</v>
      </c>
    </row>
    <row r="93" spans="2:23" ht="15.6">
      <c r="B93" s="86">
        <v>777</v>
      </c>
      <c r="C93" s="86">
        <v>803</v>
      </c>
      <c r="D93" s="87">
        <v>1427</v>
      </c>
      <c r="E93" s="88">
        <v>5.0003504099796765E-2</v>
      </c>
      <c r="F93" s="88">
        <v>0.39999299180040648</v>
      </c>
      <c r="G93" s="87">
        <v>308</v>
      </c>
      <c r="H93" s="88">
        <v>2.5906299941122046E-2</v>
      </c>
      <c r="I93" s="88">
        <v>0.1217091429052065</v>
      </c>
      <c r="J93" s="89">
        <v>0.21583742116327961</v>
      </c>
      <c r="K93" s="88">
        <v>0.12676303109943057</v>
      </c>
      <c r="L93"/>
      <c r="N93" s="86">
        <v>774</v>
      </c>
      <c r="O93" s="86">
        <v>804</v>
      </c>
      <c r="P93" s="87">
        <v>351</v>
      </c>
      <c r="Q93" s="88">
        <v>4.9921774996444318E-2</v>
      </c>
      <c r="R93" s="88">
        <v>0.39994310908832315</v>
      </c>
      <c r="S93" s="87">
        <v>76</v>
      </c>
      <c r="T93" s="88">
        <v>2.5435073627844713E-2</v>
      </c>
      <c r="U93" s="88">
        <v>0.10742971887550201</v>
      </c>
      <c r="V93" s="89">
        <v>0.21652421652421652</v>
      </c>
      <c r="W93" s="88">
        <v>0.11415362731152205</v>
      </c>
    </row>
    <row r="94" spans="2:23" ht="15.6">
      <c r="B94" s="86">
        <v>746</v>
      </c>
      <c r="C94" s="86">
        <v>777</v>
      </c>
      <c r="D94" s="87">
        <v>1427</v>
      </c>
      <c r="E94" s="88">
        <v>5.0003504099796765E-2</v>
      </c>
      <c r="F94" s="88">
        <v>0.44999649590020324</v>
      </c>
      <c r="G94" s="87">
        <v>349</v>
      </c>
      <c r="H94" s="88">
        <v>2.9354865842375306E-2</v>
      </c>
      <c r="I94" s="88">
        <v>0.1510640087475818</v>
      </c>
      <c r="J94" s="89">
        <v>0.24456902592852137</v>
      </c>
      <c r="K94" s="88">
        <v>0.13985360535742097</v>
      </c>
      <c r="L94"/>
      <c r="N94" s="86">
        <v>744</v>
      </c>
      <c r="O94" s="86">
        <v>774</v>
      </c>
      <c r="P94" s="87">
        <v>352</v>
      </c>
      <c r="Q94" s="88">
        <v>5.0064002275636468E-2</v>
      </c>
      <c r="R94" s="88">
        <v>0.4500071113639596</v>
      </c>
      <c r="S94" s="87">
        <v>91</v>
      </c>
      <c r="T94" s="88">
        <v>3.0455153949129853E-2</v>
      </c>
      <c r="U94" s="88">
        <v>0.13788487282463185</v>
      </c>
      <c r="V94" s="89">
        <v>0.25852272727272729</v>
      </c>
      <c r="W94" s="88">
        <v>0.13021491782553729</v>
      </c>
    </row>
    <row r="95" spans="2:23" ht="15.6">
      <c r="B95" s="86">
        <v>708</v>
      </c>
      <c r="C95" s="86">
        <v>746</v>
      </c>
      <c r="D95" s="87">
        <v>1427</v>
      </c>
      <c r="E95" s="88">
        <v>5.0003504099796765E-2</v>
      </c>
      <c r="F95" s="88">
        <v>0.5</v>
      </c>
      <c r="G95" s="87">
        <v>435</v>
      </c>
      <c r="H95" s="88">
        <v>3.6588443098662632E-2</v>
      </c>
      <c r="I95" s="88">
        <v>0.18765245184624443</v>
      </c>
      <c r="J95" s="89">
        <v>0.30483531885073584</v>
      </c>
      <c r="K95" s="88">
        <v>0.15635293293152988</v>
      </c>
      <c r="L95"/>
      <c r="N95" s="86">
        <v>704</v>
      </c>
      <c r="O95" s="86">
        <v>744</v>
      </c>
      <c r="P95" s="87">
        <v>352</v>
      </c>
      <c r="Q95" s="88">
        <v>5.0064002275636468E-2</v>
      </c>
      <c r="R95" s="88">
        <v>0.50007111363959611</v>
      </c>
      <c r="S95" s="87">
        <v>107</v>
      </c>
      <c r="T95" s="88">
        <v>3.5809906291834004E-2</v>
      </c>
      <c r="U95" s="88">
        <v>0.17369477911646586</v>
      </c>
      <c r="V95" s="89">
        <v>0.30397727272727271</v>
      </c>
      <c r="W95" s="88">
        <v>0.14761092150170649</v>
      </c>
    </row>
    <row r="96" spans="2:23" ht="15.6">
      <c r="B96" s="86">
        <v>662</v>
      </c>
      <c r="C96" s="86">
        <v>708</v>
      </c>
      <c r="D96" s="87">
        <v>1427</v>
      </c>
      <c r="E96" s="88">
        <v>5.0003504099796765E-2</v>
      </c>
      <c r="F96" s="88">
        <v>0.55000350409979681</v>
      </c>
      <c r="G96" s="87">
        <v>487</v>
      </c>
      <c r="H96" s="88">
        <v>4.0962233997813104E-2</v>
      </c>
      <c r="I96" s="88">
        <v>0.22861468584405753</v>
      </c>
      <c r="J96" s="89">
        <v>0.34127540294323755</v>
      </c>
      <c r="K96" s="88">
        <v>0.17316513761467889</v>
      </c>
      <c r="L96"/>
      <c r="N96" s="86">
        <v>654</v>
      </c>
      <c r="O96" s="86">
        <v>704</v>
      </c>
      <c r="P96" s="87">
        <v>351</v>
      </c>
      <c r="Q96" s="88">
        <v>4.9921774996444318E-2</v>
      </c>
      <c r="R96" s="88">
        <v>0.54999288863604034</v>
      </c>
      <c r="S96" s="87">
        <v>112</v>
      </c>
      <c r="T96" s="88">
        <v>3.7483266398929051E-2</v>
      </c>
      <c r="U96" s="88">
        <v>0.2111780455153949</v>
      </c>
      <c r="V96" s="89">
        <v>0.31908831908831908</v>
      </c>
      <c r="W96" s="88">
        <v>0.16317558831135248</v>
      </c>
    </row>
    <row r="97" spans="2:23" ht="15.6">
      <c r="B97" s="86">
        <v>601</v>
      </c>
      <c r="C97" s="86">
        <v>661</v>
      </c>
      <c r="D97" s="87">
        <v>1427</v>
      </c>
      <c r="E97" s="88">
        <v>5.0003504099796765E-2</v>
      </c>
      <c r="F97" s="88">
        <v>0.60000700819959352</v>
      </c>
      <c r="G97" s="87">
        <v>553</v>
      </c>
      <c r="H97" s="88">
        <v>4.6513583985196401E-2</v>
      </c>
      <c r="I97" s="88">
        <v>0.27512826982925392</v>
      </c>
      <c r="J97" s="89">
        <v>0.38752627890679747</v>
      </c>
      <c r="K97" s="88">
        <v>0.1910296092974362</v>
      </c>
      <c r="L97"/>
      <c r="N97" s="86">
        <v>587</v>
      </c>
      <c r="O97" s="86">
        <v>653</v>
      </c>
      <c r="P97" s="87">
        <v>352</v>
      </c>
      <c r="Q97" s="88">
        <v>5.0064002275636468E-2</v>
      </c>
      <c r="R97" s="88">
        <v>0.60005689091167691</v>
      </c>
      <c r="S97" s="87">
        <v>155</v>
      </c>
      <c r="T97" s="88">
        <v>5.1874163319946452E-2</v>
      </c>
      <c r="U97" s="88">
        <v>0.26305220883534136</v>
      </c>
      <c r="V97" s="89">
        <v>0.44034090909090912</v>
      </c>
      <c r="W97" s="88">
        <v>0.18630007110689736</v>
      </c>
    </row>
    <row r="98" spans="2:23" ht="15.6">
      <c r="B98" s="86">
        <v>522</v>
      </c>
      <c r="C98" s="86">
        <v>601</v>
      </c>
      <c r="D98" s="87">
        <v>1427</v>
      </c>
      <c r="E98" s="88">
        <v>5.0003504099796765E-2</v>
      </c>
      <c r="F98" s="88">
        <v>0.65001051229939033</v>
      </c>
      <c r="G98" s="87">
        <v>665</v>
      </c>
      <c r="H98" s="88">
        <v>5.5934056691058963E-2</v>
      </c>
      <c r="I98" s="88">
        <v>0.33106232652031292</v>
      </c>
      <c r="J98" s="89">
        <v>0.46601261387526277</v>
      </c>
      <c r="K98" s="88">
        <v>0.21218328840970349</v>
      </c>
      <c r="L98"/>
      <c r="N98" s="86">
        <v>500</v>
      </c>
      <c r="O98" s="86">
        <v>587</v>
      </c>
      <c r="P98" s="87">
        <v>351</v>
      </c>
      <c r="Q98" s="88">
        <v>4.9921774996444318E-2</v>
      </c>
      <c r="R98" s="88">
        <v>0.64997866590812114</v>
      </c>
      <c r="S98" s="87">
        <v>185</v>
      </c>
      <c r="T98" s="88">
        <v>6.1914323962516733E-2</v>
      </c>
      <c r="U98" s="88">
        <v>0.32496653279785809</v>
      </c>
      <c r="V98" s="89">
        <v>0.52706552706552712</v>
      </c>
      <c r="W98" s="88">
        <v>0.21247264770240701</v>
      </c>
    </row>
    <row r="99" spans="2:23" ht="15.6">
      <c r="B99" s="86">
        <v>427</v>
      </c>
      <c r="C99" s="86">
        <v>522</v>
      </c>
      <c r="D99" s="87">
        <v>1427</v>
      </c>
      <c r="E99" s="88">
        <v>5.0003504099796765E-2</v>
      </c>
      <c r="F99" s="88">
        <v>0.70001401639918703</v>
      </c>
      <c r="G99" s="87">
        <v>769</v>
      </c>
      <c r="H99" s="88">
        <v>6.4681638489359913E-2</v>
      </c>
      <c r="I99" s="88">
        <v>0.39574396500967279</v>
      </c>
      <c r="J99" s="89">
        <v>0.53889278206026625</v>
      </c>
      <c r="K99" s="88">
        <v>0.23552084897632278</v>
      </c>
      <c r="L99"/>
      <c r="N99" s="86">
        <v>402</v>
      </c>
      <c r="O99" s="86">
        <v>500</v>
      </c>
      <c r="P99" s="87">
        <v>352</v>
      </c>
      <c r="Q99" s="88">
        <v>5.0064002275636468E-2</v>
      </c>
      <c r="R99" s="88">
        <v>0.7000426681837576</v>
      </c>
      <c r="S99" s="87">
        <v>205</v>
      </c>
      <c r="T99" s="88">
        <v>6.8607764390896928E-2</v>
      </c>
      <c r="U99" s="88">
        <v>0.39357429718875503</v>
      </c>
      <c r="V99" s="89">
        <v>0.58238636363636365</v>
      </c>
      <c r="W99" s="88">
        <v>0.23892726533929298</v>
      </c>
    </row>
    <row r="100" spans="2:23" ht="15.6">
      <c r="B100" s="86">
        <v>318</v>
      </c>
      <c r="C100" s="86">
        <v>427</v>
      </c>
      <c r="D100" s="87">
        <v>1427</v>
      </c>
      <c r="E100" s="88">
        <v>5.0003504099796765E-2</v>
      </c>
      <c r="F100" s="88">
        <v>0.75001752049898385</v>
      </c>
      <c r="G100" s="87">
        <v>885</v>
      </c>
      <c r="H100" s="88">
        <v>7.4438556649003285E-2</v>
      </c>
      <c r="I100" s="88">
        <v>0.47018252165867608</v>
      </c>
      <c r="J100" s="89">
        <v>0.62018220042046246</v>
      </c>
      <c r="K100" s="88">
        <v>0.26116613717062231</v>
      </c>
      <c r="L100"/>
      <c r="N100" s="86">
        <v>295</v>
      </c>
      <c r="O100" s="86">
        <v>401</v>
      </c>
      <c r="P100" s="87">
        <v>351</v>
      </c>
      <c r="Q100" s="88">
        <v>4.9921774996444318E-2</v>
      </c>
      <c r="R100" s="88">
        <v>0.74996444318020195</v>
      </c>
      <c r="S100" s="87">
        <v>222</v>
      </c>
      <c r="T100" s="88">
        <v>7.4297188755020074E-2</v>
      </c>
      <c r="U100" s="88">
        <v>0.46787148594377509</v>
      </c>
      <c r="V100" s="89">
        <v>0.63247863247863245</v>
      </c>
      <c r="W100" s="88">
        <v>0.26512421771287692</v>
      </c>
    </row>
    <row r="101" spans="2:23" ht="15.6">
      <c r="B101" s="86">
        <v>215</v>
      </c>
      <c r="C101" s="86">
        <v>318</v>
      </c>
      <c r="D101" s="87">
        <v>1426</v>
      </c>
      <c r="E101" s="88">
        <v>4.996846310182914E-2</v>
      </c>
      <c r="F101" s="88">
        <v>0.79998598360081297</v>
      </c>
      <c r="G101" s="87">
        <v>1010</v>
      </c>
      <c r="H101" s="88">
        <v>8.4952477079653463E-2</v>
      </c>
      <c r="I101" s="88">
        <v>0.5551349987383295</v>
      </c>
      <c r="J101" s="89">
        <v>0.70827489481065919</v>
      </c>
      <c r="K101" s="88">
        <v>0.28909329829172142</v>
      </c>
      <c r="L101"/>
      <c r="N101" s="86">
        <v>198</v>
      </c>
      <c r="O101" s="86">
        <v>295</v>
      </c>
      <c r="P101" s="87">
        <v>352</v>
      </c>
      <c r="Q101" s="88">
        <v>5.0064002275636468E-2</v>
      </c>
      <c r="R101" s="88">
        <v>0.8000284454558384</v>
      </c>
      <c r="S101" s="87">
        <v>274</v>
      </c>
      <c r="T101" s="88">
        <v>9.170013386880857E-2</v>
      </c>
      <c r="U101" s="88">
        <v>0.55957161981258363</v>
      </c>
      <c r="V101" s="89">
        <v>0.77840909090909094</v>
      </c>
      <c r="W101" s="88">
        <v>0.29724444444444442</v>
      </c>
    </row>
    <row r="102" spans="2:23" ht="15.6">
      <c r="B102" s="86">
        <v>121</v>
      </c>
      <c r="C102" s="86">
        <v>215</v>
      </c>
      <c r="D102" s="87">
        <v>1427</v>
      </c>
      <c r="E102" s="88">
        <v>5.0003504099796765E-2</v>
      </c>
      <c r="F102" s="88">
        <v>0.84998948770060967</v>
      </c>
      <c r="G102" s="87">
        <v>1184</v>
      </c>
      <c r="H102" s="88">
        <v>9.9587854319118513E-2</v>
      </c>
      <c r="I102" s="88">
        <v>0.65472285305744804</v>
      </c>
      <c r="J102" s="89">
        <v>0.82971268395234754</v>
      </c>
      <c r="K102" s="88">
        <v>0.32089706064228884</v>
      </c>
      <c r="L102"/>
      <c r="N102" s="86">
        <v>115</v>
      </c>
      <c r="O102" s="86">
        <v>197</v>
      </c>
      <c r="P102" s="87">
        <v>351</v>
      </c>
      <c r="Q102" s="88">
        <v>4.9921774996444318E-2</v>
      </c>
      <c r="R102" s="88">
        <v>0.84995022045228275</v>
      </c>
      <c r="S102" s="87">
        <v>300</v>
      </c>
      <c r="T102" s="88">
        <v>0.10040160642570281</v>
      </c>
      <c r="U102" s="88">
        <v>0.65997322623828647</v>
      </c>
      <c r="V102" s="89">
        <v>0.85470085470085466</v>
      </c>
      <c r="W102" s="88">
        <v>0.32998661311914324</v>
      </c>
    </row>
    <row r="103" spans="2:23" ht="15.6">
      <c r="B103" s="86">
        <v>47</v>
      </c>
      <c r="C103" s="86">
        <v>121</v>
      </c>
      <c r="D103" s="87">
        <v>1427</v>
      </c>
      <c r="E103" s="88">
        <v>5.0003504099796765E-2</v>
      </c>
      <c r="F103" s="88">
        <v>0.89999299180040648</v>
      </c>
      <c r="G103" s="87">
        <v>1308</v>
      </c>
      <c r="H103" s="88">
        <v>0.11001766338632349</v>
      </c>
      <c r="I103" s="88">
        <v>0.7647405164437715</v>
      </c>
      <c r="J103" s="89">
        <v>0.91660826909600557</v>
      </c>
      <c r="K103" s="88">
        <v>0.35399470487463014</v>
      </c>
      <c r="L103"/>
      <c r="N103" s="86">
        <v>44</v>
      </c>
      <c r="O103" s="86">
        <v>115</v>
      </c>
      <c r="P103" s="87">
        <v>352</v>
      </c>
      <c r="Q103" s="88">
        <v>5.0064002275636468E-2</v>
      </c>
      <c r="R103" s="88">
        <v>0.9000142227279192</v>
      </c>
      <c r="S103" s="87">
        <v>324</v>
      </c>
      <c r="T103" s="88">
        <v>0.10843373493975904</v>
      </c>
      <c r="U103" s="88">
        <v>0.76840696117804552</v>
      </c>
      <c r="V103" s="89">
        <v>0.92045454545454541</v>
      </c>
      <c r="W103" s="88">
        <v>0.36283185840707965</v>
      </c>
    </row>
    <row r="104" spans="2:23" ht="15.6">
      <c r="B104" s="86">
        <v>8</v>
      </c>
      <c r="C104" s="86">
        <v>47</v>
      </c>
      <c r="D104" s="87">
        <v>1427</v>
      </c>
      <c r="E104" s="88">
        <v>5.0003504099796765E-2</v>
      </c>
      <c r="F104" s="88">
        <v>0.94999649590020319</v>
      </c>
      <c r="G104" s="87">
        <v>1381</v>
      </c>
      <c r="H104" s="88">
        <v>0.1161577929178232</v>
      </c>
      <c r="I104" s="88">
        <v>0.88089830936159474</v>
      </c>
      <c r="J104" s="89">
        <v>0.96776454099509457</v>
      </c>
      <c r="K104" s="88">
        <v>0.38630076352771936</v>
      </c>
      <c r="L104"/>
      <c r="N104" s="86">
        <v>9</v>
      </c>
      <c r="O104" s="86">
        <v>44</v>
      </c>
      <c r="P104" s="87">
        <v>351</v>
      </c>
      <c r="Q104" s="88">
        <v>4.9921774996444318E-2</v>
      </c>
      <c r="R104" s="88">
        <v>0.94993599772436355</v>
      </c>
      <c r="S104" s="87">
        <v>345</v>
      </c>
      <c r="T104" s="88">
        <v>0.11546184738955824</v>
      </c>
      <c r="U104" s="88">
        <v>0.88386880856760375</v>
      </c>
      <c r="V104" s="89">
        <v>0.98290598290598286</v>
      </c>
      <c r="W104" s="88">
        <v>0.39541847581973349</v>
      </c>
    </row>
    <row r="105" spans="2:23" ht="15.6">
      <c r="B105" s="86">
        <v>1</v>
      </c>
      <c r="C105" s="86">
        <v>8</v>
      </c>
      <c r="D105" s="87">
        <v>1427</v>
      </c>
      <c r="E105" s="88">
        <v>5.0003504099796765E-2</v>
      </c>
      <c r="F105" s="88">
        <v>1</v>
      </c>
      <c r="G105" s="87">
        <v>1416</v>
      </c>
      <c r="H105" s="88">
        <v>0.11910169063840526</v>
      </c>
      <c r="I105" s="88">
        <v>1</v>
      </c>
      <c r="J105" s="89">
        <v>0.99229152067274007</v>
      </c>
      <c r="K105" s="88">
        <v>0.41660242483705934</v>
      </c>
      <c r="L105"/>
      <c r="N105" s="86">
        <v>1</v>
      </c>
      <c r="O105" s="86">
        <v>9</v>
      </c>
      <c r="P105" s="87">
        <v>352</v>
      </c>
      <c r="Q105" s="88">
        <v>5.0064002275636468E-2</v>
      </c>
      <c r="R105" s="88">
        <v>1</v>
      </c>
      <c r="S105" s="87">
        <v>347</v>
      </c>
      <c r="T105" s="88">
        <v>0.11613119143239625</v>
      </c>
      <c r="U105" s="88">
        <v>1</v>
      </c>
      <c r="V105" s="89">
        <v>0.98579545454545459</v>
      </c>
      <c r="W105" s="88">
        <v>0.42497511022614137</v>
      </c>
    </row>
    <row r="106" spans="2:23" ht="15.6">
      <c r="B106" s="285" t="s">
        <v>3</v>
      </c>
      <c r="C106" s="285"/>
      <c r="D106" s="107">
        <f>+SUM(D86:D105)</f>
        <v>28538</v>
      </c>
      <c r="E106" s="137"/>
      <c r="F106" s="137"/>
      <c r="G106" s="107">
        <v>11889</v>
      </c>
      <c r="H106" s="137"/>
      <c r="I106" s="137"/>
      <c r="J106" s="138"/>
      <c r="K106" s="138"/>
      <c r="L106"/>
      <c r="N106" s="285" t="s">
        <v>3</v>
      </c>
      <c r="O106" s="285"/>
      <c r="P106" s="107">
        <f>+SUM(P86:P105)</f>
        <v>7031</v>
      </c>
      <c r="Q106" s="137"/>
      <c r="R106" s="137"/>
      <c r="S106" s="107">
        <v>11889</v>
      </c>
      <c r="T106" s="137"/>
      <c r="U106" s="137"/>
      <c r="V106" s="138"/>
      <c r="W106" s="138"/>
    </row>
    <row r="107" spans="2:23" ht="15.6">
      <c r="B107"/>
      <c r="C107"/>
      <c r="D107"/>
      <c r="E107"/>
      <c r="F107"/>
      <c r="G107"/>
      <c r="H107"/>
      <c r="I107"/>
      <c r="J107"/>
      <c r="K107"/>
      <c r="L107"/>
    </row>
    <row r="108" spans="2:23" ht="15.6">
      <c r="B108"/>
      <c r="C108"/>
      <c r="D108"/>
      <c r="E108"/>
      <c r="F108"/>
      <c r="G108"/>
      <c r="H108"/>
      <c r="I108"/>
      <c r="J108"/>
      <c r="K108"/>
      <c r="L108"/>
    </row>
    <row r="109" spans="2:23" ht="15.6">
      <c r="B109"/>
      <c r="C109"/>
      <c r="D109"/>
      <c r="E109"/>
      <c r="F109"/>
      <c r="G109"/>
      <c r="H109"/>
      <c r="I109"/>
      <c r="J109"/>
      <c r="K109"/>
      <c r="L109"/>
    </row>
    <row r="110" spans="2:23" ht="15.6">
      <c r="B110" s="287" t="s">
        <v>274</v>
      </c>
      <c r="C110" s="287"/>
      <c r="D110" s="287"/>
      <c r="E110" s="287"/>
      <c r="F110" s="287"/>
      <c r="G110" s="287"/>
      <c r="H110" s="287"/>
      <c r="I110"/>
      <c r="J110"/>
      <c r="K110"/>
      <c r="L110"/>
    </row>
    <row r="111" spans="2:23" ht="15.6">
      <c r="B111" s="95" t="s">
        <v>275</v>
      </c>
      <c r="C111" s="95" t="s">
        <v>276</v>
      </c>
      <c r="D111" s="95" t="s">
        <v>277</v>
      </c>
      <c r="E111" s="95" t="s">
        <v>278</v>
      </c>
      <c r="F111" s="95" t="s">
        <v>279</v>
      </c>
      <c r="G111" s="95" t="s">
        <v>280</v>
      </c>
      <c r="H111" s="95" t="s">
        <v>281</v>
      </c>
      <c r="I111"/>
      <c r="J111"/>
      <c r="K111"/>
      <c r="L111"/>
    </row>
    <row r="112" spans="2:23" ht="15.6">
      <c r="B112" s="96">
        <v>1</v>
      </c>
      <c r="C112" s="97">
        <v>3.4090909090909088E-2</v>
      </c>
      <c r="D112" s="97">
        <v>4.0644709180098111E-2</v>
      </c>
      <c r="E112" s="97">
        <f>C112-D112</f>
        <v>-6.5538000891890227E-3</v>
      </c>
      <c r="F112" s="97">
        <f>C112/D112</f>
        <v>0.83875391849529768</v>
      </c>
      <c r="G112" s="97">
        <f>LN(F112)</f>
        <v>-0.17583791887967984</v>
      </c>
      <c r="H112" s="97">
        <f>E112*G112</f>
        <v>1.152406568436458E-3</v>
      </c>
      <c r="I112"/>
      <c r="J112"/>
      <c r="K112"/>
      <c r="L112"/>
    </row>
    <row r="113" spans="2:12" ht="15.6">
      <c r="B113" s="96">
        <v>2</v>
      </c>
      <c r="C113" s="97">
        <v>4.843304843304843E-2</v>
      </c>
      <c r="D113" s="97">
        <v>5.3258584442887176E-2</v>
      </c>
      <c r="E113" s="97">
        <f t="shared" ref="E113:E131" si="6">C113-D113</f>
        <v>-4.8255360098387462E-3</v>
      </c>
      <c r="F113" s="97">
        <f t="shared" ref="F113:F131" si="7">C113/D113</f>
        <v>0.90939421202579096</v>
      </c>
      <c r="G113" s="97">
        <f t="shared" ref="G113:G131" si="8">LN(F113)</f>
        <v>-9.4976602219144404E-2</v>
      </c>
      <c r="H113" s="97">
        <f t="shared" ref="H113:H131" si="9">E113*G113</f>
        <v>4.5831301410061191E-4</v>
      </c>
      <c r="I113"/>
      <c r="J113"/>
      <c r="K113"/>
      <c r="L113"/>
    </row>
    <row r="114" spans="2:12" ht="15.6">
      <c r="B114" s="96">
        <v>3</v>
      </c>
      <c r="C114" s="97">
        <v>9.0909090909090912E-2</v>
      </c>
      <c r="D114" s="97">
        <v>9.9509460406447092E-2</v>
      </c>
      <c r="E114" s="97">
        <f t="shared" si="6"/>
        <v>-8.6003694973561806E-3</v>
      </c>
      <c r="F114" s="97">
        <f t="shared" si="7"/>
        <v>0.91357234314980795</v>
      </c>
      <c r="G114" s="97">
        <f t="shared" si="8"/>
        <v>-9.0392712922794841E-2</v>
      </c>
      <c r="H114" s="97">
        <f t="shared" si="9"/>
        <v>7.774107310044786E-4</v>
      </c>
      <c r="I114"/>
      <c r="J114"/>
      <c r="K114"/>
      <c r="L114"/>
    </row>
    <row r="115" spans="2:12" ht="15.6">
      <c r="B115" s="96">
        <v>4</v>
      </c>
      <c r="C115" s="97">
        <v>9.4017094017094016E-2</v>
      </c>
      <c r="D115" s="97">
        <v>0.12333566923615978</v>
      </c>
      <c r="E115" s="97">
        <f t="shared" si="6"/>
        <v>-2.9318575219065765E-2</v>
      </c>
      <c r="F115" s="97">
        <f t="shared" si="7"/>
        <v>0.76228632478632474</v>
      </c>
      <c r="G115" s="97">
        <f t="shared" si="8"/>
        <v>-0.27143303956070097</v>
      </c>
      <c r="H115" s="97">
        <f t="shared" si="9"/>
        <v>7.9580299873000648E-3</v>
      </c>
      <c r="I115"/>
      <c r="J115"/>
      <c r="K115"/>
      <c r="L115"/>
    </row>
    <row r="116" spans="2:12" ht="15.6">
      <c r="B116" s="96">
        <v>5</v>
      </c>
      <c r="C116" s="97">
        <v>0.12784090909090909</v>
      </c>
      <c r="D116" s="97">
        <v>0.1276297335203366</v>
      </c>
      <c r="E116" s="97">
        <f t="shared" si="6"/>
        <v>2.1117557057248604E-4</v>
      </c>
      <c r="F116" s="97">
        <f t="shared" si="7"/>
        <v>1.0016545954045954</v>
      </c>
      <c r="G116" s="97">
        <f t="shared" si="8"/>
        <v>1.6532280696686062E-3</v>
      </c>
      <c r="H116" s="97">
        <f t="shared" si="9"/>
        <v>3.491213808987176E-7</v>
      </c>
      <c r="I116"/>
      <c r="J116"/>
      <c r="K116"/>
      <c r="L116"/>
    </row>
    <row r="117" spans="2:12" ht="15.6">
      <c r="B117" s="96">
        <v>6</v>
      </c>
      <c r="C117" s="97">
        <v>0.12820512820512819</v>
      </c>
      <c r="D117" s="97">
        <v>0.16047652417659425</v>
      </c>
      <c r="E117" s="97">
        <f t="shared" si="6"/>
        <v>-3.2271395971466055E-2</v>
      </c>
      <c r="F117" s="97">
        <f t="shared" si="7"/>
        <v>0.79890269846601725</v>
      </c>
      <c r="G117" s="97">
        <f t="shared" si="8"/>
        <v>-0.22451611977294927</v>
      </c>
      <c r="H117" s="97">
        <f t="shared" si="9"/>
        <v>7.2454486031699452E-3</v>
      </c>
      <c r="I117"/>
      <c r="J117"/>
      <c r="K117"/>
      <c r="L117"/>
    </row>
    <row r="118" spans="2:12" ht="15.6">
      <c r="B118" s="96">
        <v>7</v>
      </c>
      <c r="C118" s="97">
        <v>0.17329545454545456</v>
      </c>
      <c r="D118" s="97">
        <v>0.19341275402943237</v>
      </c>
      <c r="E118" s="97">
        <f t="shared" si="6"/>
        <v>-2.0117299483977807E-2</v>
      </c>
      <c r="F118" s="97">
        <f t="shared" si="7"/>
        <v>0.89598773056653502</v>
      </c>
      <c r="G118" s="97">
        <f t="shared" si="8"/>
        <v>-0.1098285596650993</v>
      </c>
      <c r="H118" s="97">
        <f t="shared" si="9"/>
        <v>2.2094540266767281E-3</v>
      </c>
      <c r="I118"/>
      <c r="J118"/>
      <c r="K118"/>
      <c r="L118"/>
    </row>
    <row r="119" spans="2:12" ht="15.6">
      <c r="B119" s="96">
        <v>8</v>
      </c>
      <c r="C119" s="97">
        <v>0.21652421652421652</v>
      </c>
      <c r="D119" s="97">
        <v>0.21583742116327961</v>
      </c>
      <c r="E119" s="97">
        <f t="shared" si="6"/>
        <v>6.8679536093690929E-4</v>
      </c>
      <c r="F119" s="97">
        <f t="shared" si="7"/>
        <v>1.0031820031820031</v>
      </c>
      <c r="G119" s="97">
        <f t="shared" si="8"/>
        <v>3.1769513237271591E-3</v>
      </c>
      <c r="H119" s="97">
        <f t="shared" si="9"/>
        <v>2.1819154310581861E-6</v>
      </c>
      <c r="I119"/>
      <c r="J119"/>
      <c r="K119"/>
      <c r="L119"/>
    </row>
    <row r="120" spans="2:12" ht="15.6">
      <c r="B120" s="96">
        <v>9</v>
      </c>
      <c r="C120" s="97">
        <v>0.25852272727272729</v>
      </c>
      <c r="D120" s="97">
        <v>0.24456902592852137</v>
      </c>
      <c r="E120" s="97">
        <f t="shared" si="6"/>
        <v>1.3953701344205927E-2</v>
      </c>
      <c r="F120" s="97">
        <f t="shared" si="7"/>
        <v>1.0570542458973693</v>
      </c>
      <c r="G120" s="97">
        <f t="shared" si="8"/>
        <v>5.5486026193162383E-2</v>
      </c>
      <c r="H120" s="97">
        <f t="shared" si="9"/>
        <v>7.7423543827617519E-4</v>
      </c>
      <c r="I120"/>
      <c r="J120"/>
      <c r="K120"/>
      <c r="L120"/>
    </row>
    <row r="121" spans="2:12" ht="15.6">
      <c r="B121" s="96">
        <v>10</v>
      </c>
      <c r="C121" s="97">
        <v>0.30397727272727271</v>
      </c>
      <c r="D121" s="97">
        <v>0.30483531885073584</v>
      </c>
      <c r="E121" s="97">
        <f t="shared" si="6"/>
        <v>-8.5804612346312981E-4</v>
      </c>
      <c r="F121" s="97">
        <f t="shared" si="7"/>
        <v>0.99718521421107609</v>
      </c>
      <c r="G121" s="97">
        <f t="shared" si="8"/>
        <v>-2.8187547480387873E-3</v>
      </c>
      <c r="H121" s="97">
        <f t="shared" si="9"/>
        <v>2.4186215845479727E-6</v>
      </c>
      <c r="I121"/>
      <c r="J121"/>
      <c r="K121"/>
      <c r="L121"/>
    </row>
    <row r="122" spans="2:12" ht="15.6">
      <c r="B122" s="96">
        <v>11</v>
      </c>
      <c r="C122" s="97">
        <v>0.31908831908831908</v>
      </c>
      <c r="D122" s="97">
        <v>0.34127540294323755</v>
      </c>
      <c r="E122" s="97">
        <f t="shared" si="6"/>
        <v>-2.2187083854918466E-2</v>
      </c>
      <c r="F122" s="97">
        <f t="shared" si="7"/>
        <v>0.93498774402265161</v>
      </c>
      <c r="G122" s="97">
        <f t="shared" si="8"/>
        <v>-6.7221857776524646E-2</v>
      </c>
      <c r="H122" s="97">
        <f t="shared" si="9"/>
        <v>1.4914569953711552E-3</v>
      </c>
      <c r="I122"/>
      <c r="J122"/>
      <c r="K122"/>
      <c r="L122"/>
    </row>
    <row r="123" spans="2:12" ht="15.6">
      <c r="B123" s="96">
        <v>12</v>
      </c>
      <c r="C123" s="97">
        <v>0.44034090909090912</v>
      </c>
      <c r="D123" s="97">
        <v>0.38752627890679747</v>
      </c>
      <c r="E123" s="97">
        <f t="shared" si="6"/>
        <v>5.2814630184111644E-2</v>
      </c>
      <c r="F123" s="97">
        <f t="shared" si="7"/>
        <v>1.1362865773467039</v>
      </c>
      <c r="G123" s="97">
        <f t="shared" si="8"/>
        <v>0.12776555727565111</v>
      </c>
      <c r="H123" s="97">
        <f t="shared" si="9"/>
        <v>6.7478906577804485E-3</v>
      </c>
      <c r="I123"/>
      <c r="J123"/>
      <c r="K123"/>
      <c r="L123"/>
    </row>
    <row r="124" spans="2:12" ht="15.6">
      <c r="B124" s="96">
        <v>13</v>
      </c>
      <c r="C124" s="97">
        <v>0.52706552706552712</v>
      </c>
      <c r="D124" s="97">
        <v>0.46601261387526277</v>
      </c>
      <c r="E124" s="97">
        <f t="shared" si="6"/>
        <v>6.1052913190264346E-2</v>
      </c>
      <c r="F124" s="97">
        <f t="shared" si="7"/>
        <v>1.131011288906026</v>
      </c>
      <c r="G124" s="97">
        <f t="shared" si="8"/>
        <v>0.12311217843344149</v>
      </c>
      <c r="H124" s="97">
        <f t="shared" si="9"/>
        <v>7.5163571425612375E-3</v>
      </c>
      <c r="I124"/>
      <c r="J124"/>
      <c r="K124"/>
      <c r="L124"/>
    </row>
    <row r="125" spans="2:12" ht="15.6">
      <c r="B125" s="96">
        <v>14</v>
      </c>
      <c r="C125" s="97">
        <v>0.58238636363636365</v>
      </c>
      <c r="D125" s="97">
        <v>0.53889278206026625</v>
      </c>
      <c r="E125" s="97">
        <f t="shared" si="6"/>
        <v>4.3493581576097395E-2</v>
      </c>
      <c r="F125" s="97">
        <f t="shared" si="7"/>
        <v>1.0807091559285968</v>
      </c>
      <c r="G125" s="97">
        <f t="shared" si="8"/>
        <v>7.7617451511503607E-2</v>
      </c>
      <c r="H125" s="97">
        <f t="shared" si="9"/>
        <v>3.3758609590443661E-3</v>
      </c>
      <c r="I125"/>
      <c r="J125"/>
      <c r="K125"/>
      <c r="L125"/>
    </row>
    <row r="126" spans="2:12" ht="15.6">
      <c r="B126" s="96">
        <v>15</v>
      </c>
      <c r="C126" s="97">
        <v>0.63247863247863245</v>
      </c>
      <c r="D126" s="97">
        <v>0.62018220042046246</v>
      </c>
      <c r="E126" s="97">
        <f t="shared" si="6"/>
        <v>1.2296432058169993E-2</v>
      </c>
      <c r="F126" s="97">
        <f t="shared" si="7"/>
        <v>1.0198271283017046</v>
      </c>
      <c r="G126" s="97">
        <f t="shared" si="8"/>
        <v>1.9633130875320592E-2</v>
      </c>
      <c r="H126" s="97">
        <f t="shared" si="9"/>
        <v>2.4141745989753922E-4</v>
      </c>
      <c r="I126"/>
      <c r="J126"/>
      <c r="K126"/>
      <c r="L126"/>
    </row>
    <row r="127" spans="2:12" ht="15.6">
      <c r="B127" s="96">
        <v>16</v>
      </c>
      <c r="C127" s="97">
        <v>0.77840909090909094</v>
      </c>
      <c r="D127" s="97">
        <v>0.70827489481065919</v>
      </c>
      <c r="E127" s="97">
        <f t="shared" si="6"/>
        <v>7.0134196098431745E-2</v>
      </c>
      <c r="F127" s="97">
        <f t="shared" si="7"/>
        <v>1.0990211521152116</v>
      </c>
      <c r="G127" s="97">
        <f t="shared" si="8"/>
        <v>9.4419921928909287E-2</v>
      </c>
      <c r="H127" s="97">
        <f t="shared" si="9"/>
        <v>6.6220653201607398E-3</v>
      </c>
      <c r="I127"/>
      <c r="J127"/>
      <c r="K127"/>
      <c r="L127"/>
    </row>
    <row r="128" spans="2:12" ht="15.6">
      <c r="B128" s="96">
        <v>17</v>
      </c>
      <c r="C128" s="97">
        <v>0.85470085470085466</v>
      </c>
      <c r="D128" s="97">
        <v>0.82971268395234754</v>
      </c>
      <c r="E128" s="97">
        <f t="shared" si="6"/>
        <v>2.4988170748507121E-2</v>
      </c>
      <c r="F128" s="97">
        <f t="shared" si="7"/>
        <v>1.0301166551166552</v>
      </c>
      <c r="G128" s="97">
        <f t="shared" si="8"/>
        <v>2.9672053223220734E-2</v>
      </c>
      <c r="H128" s="97">
        <f t="shared" si="9"/>
        <v>7.4145033240063084E-4</v>
      </c>
      <c r="I128"/>
      <c r="J128"/>
      <c r="K128"/>
      <c r="L128"/>
    </row>
    <row r="129" spans="2:12" ht="15.6">
      <c r="B129" s="96">
        <v>18</v>
      </c>
      <c r="C129" s="97">
        <v>0.92045454545454541</v>
      </c>
      <c r="D129" s="97">
        <v>0.91660826909600557</v>
      </c>
      <c r="E129" s="97">
        <f t="shared" si="6"/>
        <v>3.8462763585398463E-3</v>
      </c>
      <c r="F129" s="97">
        <f t="shared" si="7"/>
        <v>1.0041962051709759</v>
      </c>
      <c r="G129" s="97">
        <f t="shared" si="8"/>
        <v>4.1874256539247388E-3</v>
      </c>
      <c r="H129" s="97">
        <f t="shared" si="9"/>
        <v>1.6105996295833979E-5</v>
      </c>
      <c r="I129"/>
      <c r="J129"/>
      <c r="K129"/>
      <c r="L129"/>
    </row>
    <row r="130" spans="2:12" ht="15.6">
      <c r="B130" s="96">
        <v>19</v>
      </c>
      <c r="C130" s="97">
        <v>0.98290598290598286</v>
      </c>
      <c r="D130" s="97">
        <v>0.96776454099509457</v>
      </c>
      <c r="E130" s="97">
        <f t="shared" si="6"/>
        <v>1.5141441910888287E-2</v>
      </c>
      <c r="F130" s="97">
        <f t="shared" si="7"/>
        <v>1.015645791170773</v>
      </c>
      <c r="G130" s="97">
        <f t="shared" si="8"/>
        <v>1.5524657633038204E-2</v>
      </c>
      <c r="H130" s="97">
        <f t="shared" si="9"/>
        <v>2.3506570173707642E-4</v>
      </c>
      <c r="I130"/>
      <c r="J130"/>
      <c r="K130"/>
      <c r="L130"/>
    </row>
    <row r="131" spans="2:12" ht="15.6">
      <c r="B131" s="96">
        <v>20</v>
      </c>
      <c r="C131" s="97">
        <v>0.98579545454545459</v>
      </c>
      <c r="D131" s="97">
        <v>0.99229152067274007</v>
      </c>
      <c r="E131" s="97">
        <f t="shared" si="6"/>
        <v>-6.4960661272854825E-3</v>
      </c>
      <c r="F131" s="97">
        <f t="shared" si="7"/>
        <v>0.99345347008217766</v>
      </c>
      <c r="G131" s="97">
        <f t="shared" si="8"/>
        <v>-6.5680524280666034E-3</v>
      </c>
      <c r="H131" s="97">
        <f t="shared" si="9"/>
        <v>4.2666502900198631E-5</v>
      </c>
      <c r="I131"/>
      <c r="J131"/>
      <c r="K131"/>
      <c r="L131"/>
    </row>
    <row r="132" spans="2:12" ht="15.6">
      <c r="B132"/>
      <c r="C132"/>
      <c r="D132"/>
      <c r="E132"/>
      <c r="F132"/>
      <c r="G132" s="95" t="s">
        <v>1669</v>
      </c>
      <c r="H132" s="142">
        <f>+SUM(H112:H131)</f>
        <v>4.7610585095510194E-2</v>
      </c>
      <c r="I132"/>
      <c r="J132"/>
      <c r="K132"/>
      <c r="L132"/>
    </row>
    <row r="133" spans="2:12" ht="15.6">
      <c r="B133"/>
      <c r="C133"/>
      <c r="D133"/>
      <c r="E133"/>
      <c r="F133"/>
      <c r="G133"/>
      <c r="H133"/>
      <c r="I133"/>
      <c r="J133"/>
      <c r="K133"/>
      <c r="L133"/>
    </row>
    <row r="134" spans="2:12" ht="15.6">
      <c r="B134"/>
      <c r="C134"/>
      <c r="D134"/>
      <c r="E134"/>
      <c r="F134"/>
      <c r="G134"/>
      <c r="H134"/>
      <c r="I134"/>
      <c r="J134"/>
      <c r="K134"/>
      <c r="L134"/>
    </row>
    <row r="135" spans="2:12" ht="15.6">
      <c r="B135"/>
      <c r="C135"/>
      <c r="D135"/>
      <c r="E135"/>
      <c r="F135"/>
      <c r="G135"/>
      <c r="H135"/>
      <c r="I135"/>
      <c r="J135"/>
      <c r="K135"/>
      <c r="L135"/>
    </row>
    <row r="136" spans="2:12" ht="15.6">
      <c r="B136"/>
      <c r="C136"/>
      <c r="D136"/>
      <c r="E136"/>
      <c r="F136"/>
      <c r="G136"/>
      <c r="H136"/>
      <c r="I136"/>
      <c r="J136"/>
      <c r="K136"/>
      <c r="L136"/>
    </row>
    <row r="137" spans="2:12" ht="15.6">
      <c r="B137"/>
      <c r="C137"/>
      <c r="D137"/>
      <c r="E137"/>
      <c r="F137"/>
      <c r="G137"/>
      <c r="H137"/>
      <c r="I137"/>
      <c r="J137"/>
      <c r="K137"/>
      <c r="L137"/>
    </row>
    <row r="138" spans="2:12">
      <c r="B138" s="3" t="s">
        <v>284</v>
      </c>
    </row>
    <row r="139" spans="2:12">
      <c r="B139" s="1" t="s">
        <v>285</v>
      </c>
      <c r="E139" s="1" t="s">
        <v>286</v>
      </c>
    </row>
    <row r="140" spans="2:12">
      <c r="B140" s="1" t="s">
        <v>287</v>
      </c>
      <c r="E140" s="1" t="s">
        <v>288</v>
      </c>
    </row>
    <row r="141" spans="2:12">
      <c r="B141" s="1" t="s">
        <v>289</v>
      </c>
      <c r="E141" s="1" t="s">
        <v>290</v>
      </c>
    </row>
    <row r="144" spans="2:12" ht="17.399999999999999">
      <c r="B144" s="2" t="s">
        <v>291</v>
      </c>
    </row>
    <row r="146" spans="2:31">
      <c r="B146" s="302"/>
      <c r="C146" s="303"/>
      <c r="D146" s="303"/>
      <c r="E146" s="303"/>
      <c r="F146" s="303"/>
      <c r="G146" s="304"/>
      <c r="H146" s="112" t="s">
        <v>1627</v>
      </c>
      <c r="I146" s="112" t="s">
        <v>1628</v>
      </c>
      <c r="J146" s="112" t="s">
        <v>294</v>
      </c>
      <c r="K146" s="115" t="s">
        <v>295</v>
      </c>
      <c r="L146" s="112" t="s">
        <v>1633</v>
      </c>
      <c r="M146" s="112" t="s">
        <v>1634</v>
      </c>
      <c r="N146" s="112" t="s">
        <v>1635</v>
      </c>
      <c r="O146" s="115" t="s">
        <v>1636</v>
      </c>
      <c r="P146" s="143" t="s">
        <v>1672</v>
      </c>
      <c r="Q146" s="112" t="s">
        <v>1637</v>
      </c>
      <c r="R146" s="112" t="s">
        <v>1638</v>
      </c>
      <c r="S146" s="115" t="s">
        <v>1639</v>
      </c>
      <c r="T146" s="112" t="s">
        <v>1640</v>
      </c>
      <c r="U146" s="112" t="s">
        <v>1641</v>
      </c>
      <c r="V146" s="112" t="s">
        <v>1642</v>
      </c>
      <c r="W146" s="115" t="s">
        <v>1643</v>
      </c>
      <c r="X146" s="112" t="s">
        <v>1644</v>
      </c>
      <c r="Y146" s="112" t="s">
        <v>1645</v>
      </c>
      <c r="Z146" s="112" t="s">
        <v>1646</v>
      </c>
      <c r="AA146" s="115" t="s">
        <v>1647</v>
      </c>
      <c r="AB146" s="112" t="s">
        <v>1673</v>
      </c>
      <c r="AC146" s="112" t="s">
        <v>1648</v>
      </c>
      <c r="AD146" s="115" t="s">
        <v>1678</v>
      </c>
      <c r="AE146" s="115" t="s">
        <v>9</v>
      </c>
    </row>
    <row r="147" spans="2:31">
      <c r="B147" s="276" t="s">
        <v>1617</v>
      </c>
      <c r="C147" s="277"/>
      <c r="D147" s="277"/>
      <c r="E147" s="277"/>
      <c r="F147" s="277"/>
      <c r="G147" s="278"/>
      <c r="H147" s="113">
        <v>6.0601510000000003</v>
      </c>
      <c r="I147" s="113">
        <v>0.30934299999999998</v>
      </c>
      <c r="J147" s="113">
        <v>19.59</v>
      </c>
      <c r="K147" s="116">
        <v>0</v>
      </c>
      <c r="L147" s="113"/>
      <c r="M147" s="113"/>
      <c r="N147" s="113"/>
      <c r="O147" s="116"/>
      <c r="P147" s="113"/>
      <c r="Q147" s="113"/>
      <c r="R147" s="113"/>
      <c r="S147" s="116"/>
      <c r="T147" s="113"/>
      <c r="U147" s="113"/>
      <c r="V147" s="113"/>
      <c r="W147" s="116"/>
      <c r="X147" s="113"/>
      <c r="Y147" s="113"/>
      <c r="Z147" s="113"/>
      <c r="AA147" s="116"/>
      <c r="AB147" s="113"/>
      <c r="AC147" s="113"/>
      <c r="AD147" s="116"/>
      <c r="AE147" s="113"/>
    </row>
    <row r="148" spans="2:31">
      <c r="B148" s="276" t="s">
        <v>1677</v>
      </c>
      <c r="C148" s="277"/>
      <c r="D148" s="277"/>
      <c r="E148" s="277"/>
      <c r="F148" s="277"/>
      <c r="G148" s="278"/>
      <c r="H148" s="113">
        <v>0.223242</v>
      </c>
      <c r="I148" s="113">
        <v>3.0654000000000001E-2</v>
      </c>
      <c r="J148" s="113">
        <v>7.2830000000000004</v>
      </c>
      <c r="K148" s="116">
        <v>0</v>
      </c>
      <c r="L148" s="113">
        <v>0</v>
      </c>
      <c r="M148" s="113">
        <v>0</v>
      </c>
      <c r="N148" s="113">
        <v>22474</v>
      </c>
      <c r="O148" s="116">
        <v>0.78751138832433898</v>
      </c>
      <c r="P148" s="113">
        <v>0</v>
      </c>
      <c r="Q148" s="113">
        <v>0</v>
      </c>
      <c r="R148" s="113">
        <v>0</v>
      </c>
      <c r="S148" s="116">
        <v>0</v>
      </c>
      <c r="T148" s="113">
        <v>0</v>
      </c>
      <c r="U148" s="113">
        <v>0</v>
      </c>
      <c r="V148" s="113">
        <v>0</v>
      </c>
      <c r="W148" s="116">
        <v>0</v>
      </c>
      <c r="X148" s="113">
        <v>1.5714285714285701</v>
      </c>
      <c r="Y148" s="113">
        <v>1.9914529914529899</v>
      </c>
      <c r="Z148" s="113">
        <v>2</v>
      </c>
      <c r="AA148" s="116">
        <v>2.0011532917818302</v>
      </c>
      <c r="AB148" s="116">
        <v>2.0011532917818302</v>
      </c>
      <c r="AC148" s="113">
        <v>0.303127420571491</v>
      </c>
      <c r="AD148" s="116" t="s">
        <v>1685</v>
      </c>
      <c r="AE148" s="113" t="s">
        <v>1615</v>
      </c>
    </row>
    <row r="149" spans="2:31">
      <c r="B149" s="276" t="s">
        <v>1618</v>
      </c>
      <c r="C149" s="277"/>
      <c r="D149" s="277"/>
      <c r="E149" s="277"/>
      <c r="F149" s="277"/>
      <c r="G149" s="278"/>
      <c r="H149" s="113">
        <v>-1.548924</v>
      </c>
      <c r="I149" s="113">
        <v>0.13483500000000001</v>
      </c>
      <c r="J149" s="113">
        <v>-11.488</v>
      </c>
      <c r="K149" s="116">
        <v>0</v>
      </c>
      <c r="L149" s="113">
        <v>0</v>
      </c>
      <c r="M149" s="113">
        <v>0</v>
      </c>
      <c r="N149" s="113">
        <v>0</v>
      </c>
      <c r="O149" s="116">
        <v>0</v>
      </c>
      <c r="P149" s="155">
        <v>3.007E-2</v>
      </c>
      <c r="Q149" s="155">
        <v>3.007E-2</v>
      </c>
      <c r="R149" s="155">
        <v>3.007E-2</v>
      </c>
      <c r="S149" s="155">
        <v>3.007E-2</v>
      </c>
      <c r="T149" s="113">
        <v>0.33566000000000001</v>
      </c>
      <c r="U149" s="113">
        <v>0.53946000000000005</v>
      </c>
      <c r="V149" s="113">
        <v>0.71960000000000002</v>
      </c>
      <c r="W149" s="113">
        <v>0.71960000000000002</v>
      </c>
      <c r="X149" s="113">
        <v>0.71960000000000002</v>
      </c>
      <c r="Y149" s="113">
        <v>0.71960000000000002</v>
      </c>
      <c r="Z149" s="113">
        <v>0.71960000000000002</v>
      </c>
      <c r="AA149" s="113">
        <v>0.71960000000000002</v>
      </c>
      <c r="AB149" s="113">
        <v>0.71960000000000002</v>
      </c>
      <c r="AC149" s="113">
        <v>0.582472143107436</v>
      </c>
      <c r="AD149" s="116" t="s">
        <v>1680</v>
      </c>
      <c r="AE149" s="113" t="s">
        <v>1615</v>
      </c>
    </row>
    <row r="150" spans="2:31">
      <c r="B150" s="276" t="s">
        <v>1619</v>
      </c>
      <c r="C150" s="277"/>
      <c r="D150" s="277"/>
      <c r="E150" s="277"/>
      <c r="F150" s="277"/>
      <c r="G150" s="278"/>
      <c r="H150" s="113">
        <v>-2.5825960000000001</v>
      </c>
      <c r="I150" s="113">
        <v>8.1276000000000001E-2</v>
      </c>
      <c r="J150" s="113">
        <v>-31.776</v>
      </c>
      <c r="K150" s="116">
        <v>0</v>
      </c>
      <c r="L150" s="113">
        <v>0</v>
      </c>
      <c r="M150" s="113">
        <v>0</v>
      </c>
      <c r="N150" s="113">
        <v>0</v>
      </c>
      <c r="O150" s="116">
        <v>0</v>
      </c>
      <c r="P150" s="113">
        <v>0.13442000000000001</v>
      </c>
      <c r="Q150" s="113">
        <v>0.13442000000000001</v>
      </c>
      <c r="R150" s="113">
        <v>0.13442000000000001</v>
      </c>
      <c r="S150" s="113">
        <v>0.13442000000000001</v>
      </c>
      <c r="T150" s="113">
        <v>0.13442000000000001</v>
      </c>
      <c r="U150" s="113">
        <v>0.28029999999999999</v>
      </c>
      <c r="V150" s="113">
        <v>0.77410000000000001</v>
      </c>
      <c r="W150" s="113">
        <v>0.77410000000000001</v>
      </c>
      <c r="X150" s="113">
        <v>0.77410000000000001</v>
      </c>
      <c r="Y150" s="113">
        <v>0.77410000000000001</v>
      </c>
      <c r="Z150" s="113">
        <v>0.77410000000000001</v>
      </c>
      <c r="AA150" s="113">
        <v>0.77410000000000001</v>
      </c>
      <c r="AB150" s="113">
        <v>0.77410000000000001</v>
      </c>
      <c r="AC150" s="113">
        <v>0.58364356016539398</v>
      </c>
      <c r="AD150" s="116" t="s">
        <v>1681</v>
      </c>
      <c r="AE150" s="113" t="s">
        <v>1615</v>
      </c>
    </row>
    <row r="151" spans="2:31">
      <c r="B151" s="276" t="s">
        <v>1620</v>
      </c>
      <c r="C151" s="277"/>
      <c r="D151" s="277"/>
      <c r="E151" s="277"/>
      <c r="F151" s="277"/>
      <c r="G151" s="278"/>
      <c r="H151" s="113">
        <v>0.19883200000000001</v>
      </c>
      <c r="I151" s="113">
        <v>1.9779000000000001E-2</v>
      </c>
      <c r="J151" s="113">
        <v>10.053000000000001</v>
      </c>
      <c r="K151" s="116">
        <v>0</v>
      </c>
      <c r="L151" s="113">
        <v>0</v>
      </c>
      <c r="M151" s="113">
        <v>0</v>
      </c>
      <c r="N151" s="113">
        <v>1</v>
      </c>
      <c r="O151" s="116">
        <v>3.5040997967622098E-5</v>
      </c>
      <c r="P151" s="113">
        <v>0</v>
      </c>
      <c r="Q151" s="113">
        <v>1</v>
      </c>
      <c r="R151" s="113">
        <v>1</v>
      </c>
      <c r="S151" s="116">
        <v>1</v>
      </c>
      <c r="T151" s="113">
        <v>1</v>
      </c>
      <c r="U151" s="113">
        <v>1</v>
      </c>
      <c r="V151" s="113">
        <v>2</v>
      </c>
      <c r="W151" s="116">
        <v>3</v>
      </c>
      <c r="X151" s="113">
        <v>4</v>
      </c>
      <c r="Y151" s="113">
        <v>4</v>
      </c>
      <c r="Z151" s="113">
        <v>4</v>
      </c>
      <c r="AA151" s="116">
        <v>4</v>
      </c>
      <c r="AB151" s="113">
        <v>4</v>
      </c>
      <c r="AC151" s="113">
        <v>2.2559744901534802</v>
      </c>
      <c r="AD151" s="116" t="s">
        <v>1680</v>
      </c>
      <c r="AE151" s="113" t="s">
        <v>1615</v>
      </c>
    </row>
    <row r="152" spans="2:31">
      <c r="B152" s="276" t="s">
        <v>1621</v>
      </c>
      <c r="C152" s="277"/>
      <c r="D152" s="277"/>
      <c r="E152" s="277"/>
      <c r="F152" s="277"/>
      <c r="G152" s="278"/>
      <c r="H152" s="113">
        <v>0.69717200000000001</v>
      </c>
      <c r="I152" s="113">
        <v>0</v>
      </c>
      <c r="J152" s="113">
        <v>1</v>
      </c>
      <c r="K152" s="116">
        <v>0</v>
      </c>
      <c r="L152" s="113">
        <v>0</v>
      </c>
      <c r="M152" s="113">
        <v>0</v>
      </c>
      <c r="N152" s="113">
        <v>1</v>
      </c>
      <c r="O152" s="116">
        <v>3.5040997967622098E-5</v>
      </c>
      <c r="P152" s="113">
        <v>0</v>
      </c>
      <c r="Q152" s="113">
        <v>8.4604859329370494E-2</v>
      </c>
      <c r="R152" s="113">
        <v>0.13488556759126499</v>
      </c>
      <c r="S152" s="116">
        <v>0.245508035714286</v>
      </c>
      <c r="T152" s="113">
        <v>0.374930937057736</v>
      </c>
      <c r="U152" s="113">
        <v>0.67751072222222197</v>
      </c>
      <c r="V152" s="113">
        <v>0.97103016666666697</v>
      </c>
      <c r="W152" s="116">
        <v>1.30276897321429</v>
      </c>
      <c r="X152" s="113">
        <v>1.73402922550618</v>
      </c>
      <c r="Y152" s="113">
        <v>2.0337299980382202</v>
      </c>
      <c r="Z152" s="113">
        <v>2.4320324633333299</v>
      </c>
      <c r="AA152" s="116">
        <v>2.7603613639344302</v>
      </c>
      <c r="AB152" s="116">
        <v>2.7603613639344302</v>
      </c>
      <c r="AC152" s="113">
        <v>1.0299188060580899</v>
      </c>
      <c r="AD152" s="116" t="s">
        <v>1682</v>
      </c>
      <c r="AE152" s="113" t="s">
        <v>1615</v>
      </c>
    </row>
    <row r="153" spans="2:31">
      <c r="B153" s="276" t="s">
        <v>1616</v>
      </c>
      <c r="C153" s="277"/>
      <c r="D153" s="277"/>
      <c r="E153" s="277"/>
      <c r="F153" s="277"/>
      <c r="G153" s="278"/>
      <c r="H153" s="113">
        <v>7.7995999999999996E-2</v>
      </c>
      <c r="I153" s="113">
        <v>5.764E-3</v>
      </c>
      <c r="J153" s="113">
        <v>13.53</v>
      </c>
      <c r="K153" s="116">
        <v>0</v>
      </c>
      <c r="L153" s="113">
        <v>0</v>
      </c>
      <c r="M153" s="113">
        <v>0</v>
      </c>
      <c r="N153" s="113">
        <v>1287</v>
      </c>
      <c r="O153" s="116">
        <v>4.5097764384329699E-2</v>
      </c>
      <c r="P153" s="113">
        <v>0</v>
      </c>
      <c r="Q153" s="113">
        <v>0</v>
      </c>
      <c r="R153" s="113">
        <v>0</v>
      </c>
      <c r="S153" s="116">
        <v>1</v>
      </c>
      <c r="T153" s="113">
        <v>1</v>
      </c>
      <c r="U153" s="113">
        <v>2</v>
      </c>
      <c r="V153" s="113">
        <v>3</v>
      </c>
      <c r="W153" s="116">
        <v>5</v>
      </c>
      <c r="X153" s="113">
        <v>9</v>
      </c>
      <c r="Y153" s="113">
        <v>13</v>
      </c>
      <c r="Z153" s="113">
        <v>13</v>
      </c>
      <c r="AA153" s="116">
        <v>13</v>
      </c>
      <c r="AB153" s="113">
        <v>13</v>
      </c>
      <c r="AC153" s="113">
        <v>3.8821220828369198</v>
      </c>
      <c r="AD153" s="116" t="s">
        <v>1683</v>
      </c>
      <c r="AE153" s="113" t="s">
        <v>1615</v>
      </c>
    </row>
    <row r="154" spans="2:31">
      <c r="B154" s="276" t="s">
        <v>1622</v>
      </c>
      <c r="C154" s="277"/>
      <c r="D154" s="277"/>
      <c r="E154" s="277"/>
      <c r="F154" s="277"/>
      <c r="G154" s="278"/>
      <c r="H154" s="113">
        <v>0.406974</v>
      </c>
      <c r="I154" s="113">
        <v>0.13570299999999999</v>
      </c>
      <c r="J154" s="113">
        <v>2.9990000000000001</v>
      </c>
      <c r="K154" s="116">
        <v>2.7100000000000002E-3</v>
      </c>
      <c r="L154" s="113">
        <v>0</v>
      </c>
      <c r="M154" s="113">
        <v>0</v>
      </c>
      <c r="N154" s="113">
        <v>0</v>
      </c>
      <c r="O154" s="116">
        <v>0</v>
      </c>
      <c r="P154" s="113">
        <v>0.32362000000000002</v>
      </c>
      <c r="Q154" s="113">
        <v>0.32362000000000002</v>
      </c>
      <c r="R154" s="113">
        <v>0.32362000000000002</v>
      </c>
      <c r="S154" s="116">
        <v>0.32362000000000002</v>
      </c>
      <c r="T154" s="113">
        <v>0.32362000000000002</v>
      </c>
      <c r="U154" s="113">
        <v>0.32362000000000002</v>
      </c>
      <c r="V154" s="113">
        <v>0.32362000000000002</v>
      </c>
      <c r="W154" s="116">
        <v>0.55206999999999995</v>
      </c>
      <c r="X154" s="113">
        <v>0.74499000000000004</v>
      </c>
      <c r="Y154" s="113">
        <v>0.74499000000000004</v>
      </c>
      <c r="Z154" s="113">
        <v>0.74499000000000004</v>
      </c>
      <c r="AA154" s="116">
        <v>0.74499000000000004</v>
      </c>
      <c r="AB154" s="113">
        <v>0.74499000000000004</v>
      </c>
      <c r="AC154" s="113">
        <v>0.41660472668021598</v>
      </c>
      <c r="AD154" s="116" t="s">
        <v>1682</v>
      </c>
      <c r="AE154" s="113" t="s">
        <v>1615</v>
      </c>
    </row>
    <row r="155" spans="2:31">
      <c r="B155" s="276" t="s">
        <v>1623</v>
      </c>
      <c r="C155" s="277"/>
      <c r="D155" s="277"/>
      <c r="E155" s="277"/>
      <c r="F155" s="277"/>
      <c r="G155" s="278"/>
      <c r="H155" s="113">
        <v>-4.4311350000000003</v>
      </c>
      <c r="I155" s="113">
        <v>0.402418</v>
      </c>
      <c r="J155" s="113">
        <v>-11.010999999999999</v>
      </c>
      <c r="K155" s="116">
        <v>0</v>
      </c>
      <c r="L155" s="113">
        <v>0</v>
      </c>
      <c r="M155" s="113">
        <v>0</v>
      </c>
      <c r="N155" s="113">
        <v>0</v>
      </c>
      <c r="O155" s="116">
        <v>0</v>
      </c>
      <c r="P155" s="113">
        <v>0.53512000000000004</v>
      </c>
      <c r="Q155" s="113">
        <v>0.53512000000000004</v>
      </c>
      <c r="R155" s="113">
        <v>0.53512000000000004</v>
      </c>
      <c r="S155" s="113">
        <v>0.53512000000000004</v>
      </c>
      <c r="T155" s="113">
        <v>0.53512000000000004</v>
      </c>
      <c r="U155" s="113">
        <v>0.53512000000000004</v>
      </c>
      <c r="V155" s="113">
        <v>0.61750000000000005</v>
      </c>
      <c r="W155" s="113">
        <v>0.61750000000000005</v>
      </c>
      <c r="X155" s="113">
        <v>0.66513999999999995</v>
      </c>
      <c r="Y155" s="113">
        <v>0.66830000000000001</v>
      </c>
      <c r="Z155" s="113">
        <v>0.66830000000000001</v>
      </c>
      <c r="AA155" s="113">
        <v>0.66830000000000001</v>
      </c>
      <c r="AB155" s="113">
        <v>0.66830000000000001</v>
      </c>
      <c r="AC155" s="113">
        <v>0.58222768554208404</v>
      </c>
      <c r="AD155" s="116" t="s">
        <v>1679</v>
      </c>
      <c r="AE155" s="113" t="s">
        <v>1686</v>
      </c>
    </row>
    <row r="156" spans="2:31">
      <c r="B156" s="276" t="s">
        <v>1624</v>
      </c>
      <c r="C156" s="277"/>
      <c r="D156" s="277"/>
      <c r="E156" s="277"/>
      <c r="F156" s="277"/>
      <c r="G156" s="278"/>
      <c r="H156" s="113">
        <v>-1.941352</v>
      </c>
      <c r="I156" s="113">
        <v>0.118786</v>
      </c>
      <c r="J156" s="113">
        <v>-16.343</v>
      </c>
      <c r="K156" s="116">
        <v>0</v>
      </c>
      <c r="L156" s="113">
        <v>0</v>
      </c>
      <c r="M156" s="113">
        <v>0</v>
      </c>
      <c r="N156" s="113">
        <v>0</v>
      </c>
      <c r="O156" s="116">
        <v>0</v>
      </c>
      <c r="P156" s="113">
        <v>0.37311</v>
      </c>
      <c r="Q156" s="113">
        <v>0.37311</v>
      </c>
      <c r="R156" s="113">
        <v>0.37311</v>
      </c>
      <c r="S156" s="113">
        <v>0.37311</v>
      </c>
      <c r="T156" s="113">
        <v>0.37311</v>
      </c>
      <c r="U156" s="113">
        <v>0.37311</v>
      </c>
      <c r="V156" s="113">
        <v>0.63393999999999995</v>
      </c>
      <c r="W156" s="116">
        <v>0.72153999999999996</v>
      </c>
      <c r="X156" s="113">
        <v>0.72560000000000002</v>
      </c>
      <c r="Y156" s="113">
        <v>0.72560000000000002</v>
      </c>
      <c r="Z156" s="113">
        <v>0.72560000000000002</v>
      </c>
      <c r="AA156" s="113">
        <v>0.72560000000000002</v>
      </c>
      <c r="AB156" s="113">
        <v>0.72560000000000002</v>
      </c>
      <c r="AC156" s="113">
        <v>0.582889968112692</v>
      </c>
      <c r="AD156" s="116" t="s">
        <v>1679</v>
      </c>
      <c r="AE156" s="113" t="s">
        <v>1686</v>
      </c>
    </row>
    <row r="157" spans="2:31">
      <c r="B157" s="276" t="s">
        <v>1625</v>
      </c>
      <c r="C157" s="277"/>
      <c r="D157" s="277"/>
      <c r="E157" s="277"/>
      <c r="F157" s="277"/>
      <c r="G157" s="278"/>
      <c r="H157" s="113">
        <v>-5.5477080000000001</v>
      </c>
      <c r="I157" s="113">
        <v>0.412109</v>
      </c>
      <c r="J157" s="113">
        <v>-13.462</v>
      </c>
      <c r="K157" s="116">
        <v>0</v>
      </c>
      <c r="L157" s="113">
        <v>0</v>
      </c>
      <c r="M157" s="113">
        <v>0</v>
      </c>
      <c r="N157" s="113">
        <v>0</v>
      </c>
      <c r="O157" s="116">
        <v>0</v>
      </c>
      <c r="P157" s="113">
        <v>0.52786</v>
      </c>
      <c r="Q157" s="113">
        <v>0.52786</v>
      </c>
      <c r="R157" s="113">
        <v>0.52786</v>
      </c>
      <c r="S157" s="113">
        <v>0.52786</v>
      </c>
      <c r="T157" s="113">
        <v>0.52786</v>
      </c>
      <c r="U157" s="113">
        <v>0.52786</v>
      </c>
      <c r="V157" s="113">
        <v>0.56940000000000002</v>
      </c>
      <c r="W157" s="116">
        <v>0.64529999999999998</v>
      </c>
      <c r="X157" s="116">
        <v>0.64529999999999998</v>
      </c>
      <c r="Y157" s="116">
        <v>0.64529999999999998</v>
      </c>
      <c r="Z157" s="116">
        <v>0.64529999999999998</v>
      </c>
      <c r="AA157" s="116">
        <v>0.64529999999999998</v>
      </c>
      <c r="AB157" s="116">
        <v>0.64529999999999998</v>
      </c>
      <c r="AC157" s="113">
        <v>0.58220963136870096</v>
      </c>
      <c r="AD157" s="116" t="s">
        <v>1684</v>
      </c>
      <c r="AE157" s="113" t="s">
        <v>1615</v>
      </c>
    </row>
    <row r="158" spans="2:31">
      <c r="B158" s="276" t="s">
        <v>1626</v>
      </c>
      <c r="C158" s="277"/>
      <c r="D158" s="277"/>
      <c r="E158" s="277"/>
      <c r="F158" s="277"/>
      <c r="G158" s="278"/>
      <c r="H158" s="113">
        <v>1.096508</v>
      </c>
      <c r="I158" s="113">
        <v>6.2005999999999999E-2</v>
      </c>
      <c r="J158" s="113">
        <v>17.684000000000001</v>
      </c>
      <c r="K158" s="116">
        <v>0</v>
      </c>
      <c r="L158" s="113">
        <v>0</v>
      </c>
      <c r="M158" s="113">
        <v>0</v>
      </c>
      <c r="N158" s="113">
        <v>0</v>
      </c>
      <c r="O158" s="116">
        <v>0</v>
      </c>
      <c r="P158" s="113">
        <v>1</v>
      </c>
      <c r="Q158" s="113">
        <v>1</v>
      </c>
      <c r="R158" s="113">
        <v>1</v>
      </c>
      <c r="S158" s="116">
        <v>1</v>
      </c>
      <c r="T158" s="113">
        <v>1</v>
      </c>
      <c r="U158" s="113">
        <v>1</v>
      </c>
      <c r="V158" s="113">
        <v>1</v>
      </c>
      <c r="W158" s="116">
        <v>1</v>
      </c>
      <c r="X158" s="113">
        <v>2</v>
      </c>
      <c r="Y158" s="113">
        <v>3</v>
      </c>
      <c r="Z158" s="113">
        <v>4</v>
      </c>
      <c r="AA158" s="116">
        <v>5</v>
      </c>
      <c r="AB158" s="113">
        <v>5</v>
      </c>
      <c r="AC158" s="113">
        <v>1.2899642581820701</v>
      </c>
      <c r="AD158" s="116" t="s">
        <v>1680</v>
      </c>
      <c r="AE158" s="113" t="s">
        <v>1615</v>
      </c>
    </row>
    <row r="159" spans="2:31">
      <c r="G159" s="102"/>
      <c r="H159" s="102"/>
      <c r="I159" s="102"/>
      <c r="J159" s="111"/>
      <c r="K159" s="102"/>
      <c r="L159" s="102"/>
      <c r="M159" s="102"/>
      <c r="N159" s="102"/>
    </row>
    <row r="160" spans="2:31" ht="17.399999999999999">
      <c r="B160" s="2" t="s">
        <v>1687</v>
      </c>
      <c r="G160" s="102"/>
      <c r="H160" s="102"/>
      <c r="I160" s="102"/>
      <c r="J160" s="111"/>
      <c r="K160" s="102"/>
      <c r="L160" s="102"/>
      <c r="M160" s="102"/>
      <c r="N160" s="102"/>
    </row>
    <row r="161" spans="2:23">
      <c r="B161" s="302" t="s">
        <v>1690</v>
      </c>
      <c r="C161" s="303"/>
      <c r="D161" s="303"/>
      <c r="E161" s="303"/>
      <c r="F161" s="303"/>
      <c r="G161" s="304"/>
      <c r="H161" s="289" t="s">
        <v>77</v>
      </c>
      <c r="I161" s="290"/>
      <c r="J161" s="290"/>
      <c r="K161" s="290"/>
      <c r="L161" s="290"/>
      <c r="M161" s="290"/>
      <c r="N161" s="290"/>
      <c r="O161" s="290"/>
      <c r="P161" s="290"/>
      <c r="Q161" s="290"/>
      <c r="R161" s="290"/>
      <c r="S161" s="290"/>
      <c r="T161" s="290"/>
      <c r="U161" s="290"/>
      <c r="V161" s="290"/>
      <c r="W161" s="290"/>
    </row>
    <row r="162" spans="2:23">
      <c r="B162" s="276"/>
      <c r="C162" s="277"/>
      <c r="D162" s="277"/>
      <c r="E162" s="277"/>
      <c r="F162" s="277"/>
      <c r="G162" s="278"/>
      <c r="H162" s="281"/>
      <c r="I162" s="281"/>
      <c r="J162" s="281"/>
      <c r="K162" s="281"/>
      <c r="L162" s="281"/>
      <c r="M162" s="281"/>
      <c r="N162" s="281"/>
      <c r="O162" s="281"/>
      <c r="P162" s="281"/>
      <c r="Q162" s="281"/>
      <c r="R162" s="281"/>
      <c r="S162" s="281"/>
      <c r="T162" s="281"/>
      <c r="U162" s="281"/>
      <c r="V162" s="281"/>
      <c r="W162" s="281"/>
    </row>
    <row r="163" spans="2:23">
      <c r="B163" s="276" t="s">
        <v>1677</v>
      </c>
      <c r="C163" s="277"/>
      <c r="D163" s="277"/>
      <c r="E163" s="277"/>
      <c r="F163" s="277"/>
      <c r="G163" s="278"/>
      <c r="H163" s="281" t="s">
        <v>1691</v>
      </c>
      <c r="I163" s="281"/>
      <c r="J163" s="281"/>
      <c r="K163" s="281"/>
      <c r="L163" s="281"/>
      <c r="M163" s="281"/>
      <c r="N163" s="281"/>
      <c r="O163" s="281"/>
      <c r="P163" s="281"/>
      <c r="Q163" s="281"/>
      <c r="R163" s="281"/>
      <c r="S163" s="281"/>
      <c r="T163" s="281"/>
      <c r="U163" s="281"/>
      <c r="V163" s="281"/>
      <c r="W163" s="281"/>
    </row>
    <row r="164" spans="2:23">
      <c r="B164" s="276" t="s">
        <v>1618</v>
      </c>
      <c r="C164" s="277"/>
      <c r="D164" s="277"/>
      <c r="E164" s="277"/>
      <c r="F164" s="277"/>
      <c r="G164" s="278"/>
      <c r="H164" s="281" t="s">
        <v>1692</v>
      </c>
      <c r="I164" s="281"/>
      <c r="J164" s="281"/>
      <c r="K164" s="281"/>
      <c r="L164" s="281"/>
      <c r="M164" s="281"/>
      <c r="N164" s="281"/>
      <c r="O164" s="281"/>
      <c r="P164" s="281"/>
      <c r="Q164" s="281"/>
      <c r="R164" s="281"/>
      <c r="S164" s="281"/>
      <c r="T164" s="281"/>
      <c r="U164" s="281"/>
      <c r="V164" s="281"/>
      <c r="W164" s="281"/>
    </row>
    <row r="165" spans="2:23">
      <c r="B165" s="276" t="s">
        <v>1619</v>
      </c>
      <c r="C165" s="277"/>
      <c r="D165" s="277"/>
      <c r="E165" s="277"/>
      <c r="F165" s="277"/>
      <c r="G165" s="278"/>
      <c r="H165" s="281" t="s">
        <v>1693</v>
      </c>
      <c r="I165" s="281"/>
      <c r="J165" s="281"/>
      <c r="K165" s="281"/>
      <c r="L165" s="281"/>
      <c r="M165" s="281"/>
      <c r="N165" s="281"/>
      <c r="O165" s="281"/>
      <c r="P165" s="281"/>
      <c r="Q165" s="281"/>
      <c r="R165" s="281"/>
      <c r="S165" s="281"/>
      <c r="T165" s="281"/>
      <c r="U165" s="281"/>
      <c r="V165" s="281"/>
      <c r="W165" s="281"/>
    </row>
    <row r="166" spans="2:23">
      <c r="B166" s="276" t="s">
        <v>1620</v>
      </c>
      <c r="C166" s="277"/>
      <c r="D166" s="277"/>
      <c r="E166" s="277"/>
      <c r="F166" s="277"/>
      <c r="G166" s="278"/>
      <c r="H166" s="281" t="s">
        <v>1694</v>
      </c>
      <c r="I166" s="281"/>
      <c r="J166" s="281"/>
      <c r="K166" s="281"/>
      <c r="L166" s="281"/>
      <c r="M166" s="281"/>
      <c r="N166" s="281"/>
      <c r="O166" s="281"/>
      <c r="P166" s="281"/>
      <c r="Q166" s="281"/>
      <c r="R166" s="281"/>
      <c r="S166" s="281"/>
      <c r="T166" s="281"/>
      <c r="U166" s="281"/>
      <c r="V166" s="281"/>
      <c r="W166" s="281"/>
    </row>
    <row r="167" spans="2:23">
      <c r="B167" s="276" t="s">
        <v>1621</v>
      </c>
      <c r="C167" s="277"/>
      <c r="D167" s="277"/>
      <c r="E167" s="277"/>
      <c r="F167" s="277"/>
      <c r="G167" s="278"/>
      <c r="H167" s="281" t="s">
        <v>1695</v>
      </c>
      <c r="I167" s="281"/>
      <c r="J167" s="281"/>
      <c r="K167" s="281"/>
      <c r="L167" s="281"/>
      <c r="M167" s="281"/>
      <c r="N167" s="281"/>
      <c r="O167" s="281"/>
      <c r="P167" s="281"/>
      <c r="Q167" s="281"/>
      <c r="R167" s="281"/>
      <c r="S167" s="281"/>
      <c r="T167" s="281"/>
      <c r="U167" s="281"/>
      <c r="V167" s="281"/>
      <c r="W167" s="281"/>
    </row>
    <row r="168" spans="2:23">
      <c r="B168" s="276" t="s">
        <v>1616</v>
      </c>
      <c r="C168" s="277"/>
      <c r="D168" s="277"/>
      <c r="E168" s="277"/>
      <c r="F168" s="277"/>
      <c r="G168" s="278"/>
      <c r="H168" s="281" t="s">
        <v>1696</v>
      </c>
      <c r="I168" s="281"/>
      <c r="J168" s="281"/>
      <c r="K168" s="281"/>
      <c r="L168" s="281"/>
      <c r="M168" s="281"/>
      <c r="N168" s="281"/>
      <c r="O168" s="281"/>
      <c r="P168" s="281"/>
      <c r="Q168" s="281"/>
      <c r="R168" s="281"/>
      <c r="S168" s="281"/>
      <c r="T168" s="281"/>
      <c r="U168" s="281"/>
      <c r="V168" s="281"/>
      <c r="W168" s="281"/>
    </row>
    <row r="169" spans="2:23">
      <c r="B169" s="276" t="s">
        <v>1622</v>
      </c>
      <c r="C169" s="277"/>
      <c r="D169" s="277"/>
      <c r="E169" s="277"/>
      <c r="F169" s="277"/>
      <c r="G169" s="278"/>
      <c r="H169" s="281" t="s">
        <v>1697</v>
      </c>
      <c r="I169" s="281"/>
      <c r="J169" s="281"/>
      <c r="K169" s="281"/>
      <c r="L169" s="281"/>
      <c r="M169" s="281"/>
      <c r="N169" s="281"/>
      <c r="O169" s="281"/>
      <c r="P169" s="281"/>
      <c r="Q169" s="281"/>
      <c r="R169" s="281"/>
      <c r="S169" s="281"/>
      <c r="T169" s="281"/>
      <c r="U169" s="281"/>
      <c r="V169" s="281"/>
      <c r="W169" s="281"/>
    </row>
    <row r="170" spans="2:23">
      <c r="B170" s="276" t="s">
        <v>1623</v>
      </c>
      <c r="C170" s="277"/>
      <c r="D170" s="277"/>
      <c r="E170" s="277"/>
      <c r="F170" s="277"/>
      <c r="G170" s="278"/>
      <c r="H170" s="281" t="s">
        <v>1698</v>
      </c>
      <c r="I170" s="281"/>
      <c r="J170" s="281"/>
      <c r="K170" s="281"/>
      <c r="L170" s="281"/>
      <c r="M170" s="281"/>
      <c r="N170" s="281"/>
      <c r="O170" s="281"/>
      <c r="P170" s="281"/>
      <c r="Q170" s="281"/>
      <c r="R170" s="281"/>
      <c r="S170" s="281"/>
      <c r="T170" s="281"/>
      <c r="U170" s="281"/>
      <c r="V170" s="281"/>
      <c r="W170" s="281"/>
    </row>
    <row r="171" spans="2:23">
      <c r="B171" s="276" t="s">
        <v>1624</v>
      </c>
      <c r="C171" s="277"/>
      <c r="D171" s="277"/>
      <c r="E171" s="277"/>
      <c r="F171" s="277"/>
      <c r="G171" s="278"/>
      <c r="H171" s="281" t="s">
        <v>1699</v>
      </c>
      <c r="I171" s="281"/>
      <c r="J171" s="281"/>
      <c r="K171" s="281"/>
      <c r="L171" s="281"/>
      <c r="M171" s="281"/>
      <c r="N171" s="281"/>
      <c r="O171" s="281"/>
      <c r="P171" s="281"/>
      <c r="Q171" s="281"/>
      <c r="R171" s="281"/>
      <c r="S171" s="281"/>
      <c r="T171" s="281"/>
      <c r="U171" s="281"/>
      <c r="V171" s="281"/>
      <c r="W171" s="281"/>
    </row>
    <row r="172" spans="2:23">
      <c r="B172" s="276" t="s">
        <v>1625</v>
      </c>
      <c r="C172" s="277"/>
      <c r="D172" s="277"/>
      <c r="E172" s="277"/>
      <c r="F172" s="277"/>
      <c r="G172" s="278"/>
      <c r="H172" s="281" t="s">
        <v>1700</v>
      </c>
      <c r="I172" s="281"/>
      <c r="J172" s="281"/>
      <c r="K172" s="281"/>
      <c r="L172" s="281"/>
      <c r="M172" s="281"/>
      <c r="N172" s="281"/>
      <c r="O172" s="281"/>
      <c r="P172" s="281"/>
      <c r="Q172" s="281"/>
      <c r="R172" s="281"/>
      <c r="S172" s="281"/>
      <c r="T172" s="281"/>
      <c r="U172" s="281"/>
      <c r="V172" s="281"/>
      <c r="W172" s="281"/>
    </row>
    <row r="173" spans="2:23">
      <c r="B173" s="276" t="s">
        <v>1626</v>
      </c>
      <c r="C173" s="277"/>
      <c r="D173" s="277"/>
      <c r="E173" s="277"/>
      <c r="F173" s="277"/>
      <c r="G173" s="278"/>
      <c r="H173" s="281" t="s">
        <v>1701</v>
      </c>
      <c r="I173" s="281"/>
      <c r="J173" s="281"/>
      <c r="K173" s="281"/>
      <c r="L173" s="281"/>
      <c r="M173" s="281"/>
      <c r="N173" s="281"/>
      <c r="O173" s="281"/>
      <c r="P173" s="281"/>
      <c r="Q173" s="281"/>
      <c r="R173" s="281"/>
      <c r="S173" s="281"/>
      <c r="T173" s="281"/>
      <c r="U173" s="281"/>
      <c r="V173" s="281"/>
      <c r="W173" s="281"/>
    </row>
    <row r="175" spans="2:23" ht="17.399999999999999">
      <c r="B175" s="2" t="s">
        <v>297</v>
      </c>
    </row>
    <row r="176" spans="2:23" ht="17.399999999999999">
      <c r="B176" s="2"/>
    </row>
    <row r="177" spans="2:22">
      <c r="B177" s="302"/>
      <c r="C177" s="303"/>
      <c r="D177" s="303"/>
      <c r="E177" s="303"/>
      <c r="F177" s="303"/>
      <c r="G177" s="304"/>
      <c r="H177" s="112" t="s">
        <v>1618</v>
      </c>
      <c r="I177" s="112" t="s">
        <v>1624</v>
      </c>
      <c r="J177" s="112" t="s">
        <v>1626</v>
      </c>
      <c r="K177" s="112" t="s">
        <v>1621</v>
      </c>
      <c r="L177" s="112" t="s">
        <v>1619</v>
      </c>
      <c r="M177" s="112" t="s">
        <v>1625</v>
      </c>
      <c r="N177" s="112" t="s">
        <v>1620</v>
      </c>
      <c r="O177" s="112" t="s">
        <v>1616</v>
      </c>
      <c r="P177" s="112" t="s">
        <v>1623</v>
      </c>
      <c r="Q177" s="112" t="s">
        <v>1622</v>
      </c>
      <c r="R177" s="115" t="s">
        <v>1629</v>
      </c>
      <c r="S177" s="117"/>
      <c r="T177" s="117"/>
      <c r="U177" s="117"/>
      <c r="V177" s="117"/>
    </row>
    <row r="178" spans="2:22">
      <c r="B178" s="276" t="s">
        <v>1618</v>
      </c>
      <c r="C178" s="277" t="s">
        <v>1618</v>
      </c>
      <c r="D178" s="277" t="s">
        <v>1618</v>
      </c>
      <c r="E178" s="277" t="s">
        <v>1618</v>
      </c>
      <c r="F178" s="277" t="s">
        <v>1618</v>
      </c>
      <c r="G178" s="278" t="s">
        <v>1618</v>
      </c>
      <c r="H178" s="113">
        <v>1</v>
      </c>
      <c r="I178" s="113">
        <v>0.30315308775133998</v>
      </c>
      <c r="J178" s="113">
        <v>-0.61363466743221895</v>
      </c>
      <c r="K178" s="113">
        <v>-5.5063349884170401E-2</v>
      </c>
      <c r="L178" s="118">
        <v>0.64570700764330102</v>
      </c>
      <c r="M178" s="118">
        <v>5.01778409770142E-2</v>
      </c>
      <c r="N178" s="118">
        <v>-0.24890855349431501</v>
      </c>
      <c r="O178" s="118">
        <v>-0.23129544377879299</v>
      </c>
      <c r="P178" s="118">
        <v>2.83031905031343E-2</v>
      </c>
      <c r="Q178" s="118">
        <v>-0.66829539934703097</v>
      </c>
      <c r="R178" s="118">
        <v>-0.29641269700650902</v>
      </c>
      <c r="S178" s="124"/>
    </row>
    <row r="179" spans="2:22">
      <c r="B179" s="276" t="s">
        <v>1624</v>
      </c>
      <c r="C179" s="277" t="s">
        <v>1624</v>
      </c>
      <c r="D179" s="277" t="s">
        <v>1624</v>
      </c>
      <c r="E179" s="277" t="s">
        <v>1624</v>
      </c>
      <c r="F179" s="277" t="s">
        <v>1624</v>
      </c>
      <c r="G179" s="278" t="s">
        <v>1624</v>
      </c>
      <c r="H179" s="113">
        <v>0.30315308775133998</v>
      </c>
      <c r="I179" s="113">
        <v>1</v>
      </c>
      <c r="J179" s="113">
        <v>-0.32637573516975499</v>
      </c>
      <c r="K179" s="113">
        <v>5.1168186461059001E-2</v>
      </c>
      <c r="L179" s="118">
        <v>0.364422069487089</v>
      </c>
      <c r="M179" s="118">
        <v>9.4467573533880606E-2</v>
      </c>
      <c r="N179" s="118">
        <v>-0.12973805697201199</v>
      </c>
      <c r="O179" s="118">
        <v>-5.7458224506318802E-2</v>
      </c>
      <c r="P179" s="118">
        <v>2.9272773693251802E-2</v>
      </c>
      <c r="Q179" s="118">
        <v>-0.21485363582692699</v>
      </c>
      <c r="R179" s="118">
        <v>-0.31060104794731103</v>
      </c>
      <c r="S179" s="124"/>
    </row>
    <row r="180" spans="2:22">
      <c r="B180" s="276" t="s">
        <v>1626</v>
      </c>
      <c r="C180" s="277" t="s">
        <v>1626</v>
      </c>
      <c r="D180" s="277" t="s">
        <v>1626</v>
      </c>
      <c r="E180" s="277" t="s">
        <v>1626</v>
      </c>
      <c r="F180" s="277" t="s">
        <v>1626</v>
      </c>
      <c r="G180" s="278" t="s">
        <v>1626</v>
      </c>
      <c r="H180" s="113">
        <v>-0.61363466743221895</v>
      </c>
      <c r="I180" s="113">
        <v>-0.32637573516975499</v>
      </c>
      <c r="J180" s="113">
        <v>1</v>
      </c>
      <c r="K180" s="113">
        <v>8.3701034836168697E-2</v>
      </c>
      <c r="L180" s="118">
        <v>-0.56682577092243802</v>
      </c>
      <c r="M180" s="118">
        <v>1.8899281439617201E-3</v>
      </c>
      <c r="N180" s="118">
        <v>0.251279997876245</v>
      </c>
      <c r="O180" s="118">
        <v>0.17829371503476699</v>
      </c>
      <c r="P180" s="118">
        <v>3.9950753863064598E-3</v>
      </c>
      <c r="Q180" s="118">
        <v>0.41965428826162399</v>
      </c>
      <c r="R180" s="118">
        <v>0.44971433664717297</v>
      </c>
      <c r="S180" s="124"/>
    </row>
    <row r="181" spans="2:22">
      <c r="B181" s="276" t="s">
        <v>1621</v>
      </c>
      <c r="C181" s="277" t="s">
        <v>1621</v>
      </c>
      <c r="D181" s="277" t="s">
        <v>1621</v>
      </c>
      <c r="E181" s="277" t="s">
        <v>1621</v>
      </c>
      <c r="F181" s="277" t="s">
        <v>1621</v>
      </c>
      <c r="G181" s="278" t="s">
        <v>1621</v>
      </c>
      <c r="H181" s="113">
        <v>-5.5063349884170401E-2</v>
      </c>
      <c r="I181" s="113">
        <v>5.1168186461059001E-2</v>
      </c>
      <c r="J181" s="113">
        <v>8.3701034836168697E-2</v>
      </c>
      <c r="K181" s="113">
        <v>1</v>
      </c>
      <c r="L181" s="118">
        <v>-0.111558939512214</v>
      </c>
      <c r="M181" s="118">
        <v>-1.6148530153696199E-2</v>
      </c>
      <c r="N181" s="118">
        <v>0.590281233592306</v>
      </c>
      <c r="O181" s="118">
        <v>0.51441093182245401</v>
      </c>
      <c r="P181" s="118">
        <v>-5.3699461207681501E-2</v>
      </c>
      <c r="Q181" s="118">
        <v>4.1265277992526599E-2</v>
      </c>
      <c r="R181" s="118">
        <v>7.69843862964254E-2</v>
      </c>
      <c r="S181" s="124"/>
    </row>
    <row r="182" spans="2:22">
      <c r="B182" s="276" t="s">
        <v>1619</v>
      </c>
      <c r="C182" s="277" t="s">
        <v>1619</v>
      </c>
      <c r="D182" s="277" t="s">
        <v>1619</v>
      </c>
      <c r="E182" s="277" t="s">
        <v>1619</v>
      </c>
      <c r="F182" s="277" t="s">
        <v>1619</v>
      </c>
      <c r="G182" s="278" t="s">
        <v>1619</v>
      </c>
      <c r="H182" s="113">
        <v>0.64570700764330102</v>
      </c>
      <c r="I182" s="113">
        <v>0.364422069487089</v>
      </c>
      <c r="J182" s="113">
        <v>-0.56682577092243802</v>
      </c>
      <c r="K182" s="113">
        <v>-0.111558939512214</v>
      </c>
      <c r="L182" s="118">
        <v>1</v>
      </c>
      <c r="M182" s="118">
        <v>-1.22819719753334E-3</v>
      </c>
      <c r="N182" s="118">
        <v>-0.29565210254423802</v>
      </c>
      <c r="O182" s="118">
        <v>-0.248760424784289</v>
      </c>
      <c r="P182" s="118">
        <v>-1.3690234382338601E-2</v>
      </c>
      <c r="Q182" s="118">
        <v>-0.43846027011227201</v>
      </c>
      <c r="R182" s="118">
        <v>-0.56441153665439703</v>
      </c>
      <c r="S182" s="124"/>
    </row>
    <row r="183" spans="2:22">
      <c r="B183" s="276" t="s">
        <v>1625</v>
      </c>
      <c r="C183" s="277" t="s">
        <v>1625</v>
      </c>
      <c r="D183" s="277" t="s">
        <v>1625</v>
      </c>
      <c r="E183" s="277" t="s">
        <v>1625</v>
      </c>
      <c r="F183" s="277" t="s">
        <v>1625</v>
      </c>
      <c r="G183" s="278" t="s">
        <v>1625</v>
      </c>
      <c r="H183" s="113">
        <v>5.01778409770142E-2</v>
      </c>
      <c r="I183" s="113">
        <v>9.4467573533880606E-2</v>
      </c>
      <c r="J183" s="113">
        <v>1.8899281439617201E-3</v>
      </c>
      <c r="K183" s="113">
        <v>-1.6148530153696199E-2</v>
      </c>
      <c r="L183" s="118">
        <v>-1.22819719753334E-3</v>
      </c>
      <c r="M183" s="118">
        <v>1</v>
      </c>
      <c r="N183" s="118">
        <v>6.2925262819673505E-2</v>
      </c>
      <c r="O183" s="118">
        <v>-4.1676545597221001E-3</v>
      </c>
      <c r="P183" s="118">
        <v>0.32643621194102301</v>
      </c>
      <c r="Q183" s="118">
        <v>2.68005716308003E-2</v>
      </c>
      <c r="R183" s="118">
        <v>6.7338703209712594E-2</v>
      </c>
      <c r="S183" s="124"/>
    </row>
    <row r="184" spans="2:22">
      <c r="B184" s="276" t="s">
        <v>1620</v>
      </c>
      <c r="C184" s="277" t="s">
        <v>1620</v>
      </c>
      <c r="D184" s="277" t="s">
        <v>1620</v>
      </c>
      <c r="E184" s="277" t="s">
        <v>1620</v>
      </c>
      <c r="F184" s="277" t="s">
        <v>1620</v>
      </c>
      <c r="G184" s="278" t="s">
        <v>1620</v>
      </c>
      <c r="H184" s="113">
        <v>-0.24890855349431501</v>
      </c>
      <c r="I184" s="113">
        <v>-0.12973805697201199</v>
      </c>
      <c r="J184" s="113">
        <v>0.251279997876245</v>
      </c>
      <c r="K184" s="113">
        <v>0.590281233592306</v>
      </c>
      <c r="L184" s="118">
        <v>-0.29565210254423802</v>
      </c>
      <c r="M184" s="118">
        <v>6.2925262819673505E-2</v>
      </c>
      <c r="N184" s="118">
        <v>1</v>
      </c>
      <c r="O184" s="118">
        <v>0.56528528831554603</v>
      </c>
      <c r="P184" s="118">
        <v>1.6581165941381201E-2</v>
      </c>
      <c r="Q184" s="118">
        <v>0.18306425009539601</v>
      </c>
      <c r="R184" s="118">
        <v>0.20343567387547201</v>
      </c>
      <c r="S184" s="124"/>
    </row>
    <row r="185" spans="2:22">
      <c r="B185" s="276" t="s">
        <v>1616</v>
      </c>
      <c r="C185" s="277" t="s">
        <v>1616</v>
      </c>
      <c r="D185" s="277" t="s">
        <v>1616</v>
      </c>
      <c r="E185" s="277" t="s">
        <v>1616</v>
      </c>
      <c r="F185" s="277" t="s">
        <v>1616</v>
      </c>
      <c r="G185" s="278" t="s">
        <v>1616</v>
      </c>
      <c r="H185" s="113">
        <v>-0.23129544377879299</v>
      </c>
      <c r="I185" s="113">
        <v>-5.7458224506318802E-2</v>
      </c>
      <c r="J185" s="113">
        <v>0.17829371503476699</v>
      </c>
      <c r="K185" s="113">
        <v>0.51441093182245401</v>
      </c>
      <c r="L185" s="118">
        <v>-0.248760424784289</v>
      </c>
      <c r="M185" s="118">
        <v>-4.1676545597221001E-3</v>
      </c>
      <c r="N185" s="118">
        <v>0.56528528831554603</v>
      </c>
      <c r="O185" s="118">
        <v>1</v>
      </c>
      <c r="P185" s="118">
        <v>-4.2640869561145003E-2</v>
      </c>
      <c r="Q185" s="118">
        <v>0.21757381322651601</v>
      </c>
      <c r="R185" s="118">
        <v>0.144898993015179</v>
      </c>
      <c r="S185" s="124"/>
    </row>
    <row r="186" spans="2:22">
      <c r="B186" s="276" t="s">
        <v>1623</v>
      </c>
      <c r="C186" s="277" t="s">
        <v>1623</v>
      </c>
      <c r="D186" s="277" t="s">
        <v>1623</v>
      </c>
      <c r="E186" s="277" t="s">
        <v>1623</v>
      </c>
      <c r="F186" s="277" t="s">
        <v>1623</v>
      </c>
      <c r="G186" s="278" t="s">
        <v>1623</v>
      </c>
      <c r="H186" s="113">
        <v>2.83031905031343E-2</v>
      </c>
      <c r="I186" s="113">
        <v>2.9272773693251802E-2</v>
      </c>
      <c r="J186" s="113">
        <v>3.9950753863064598E-3</v>
      </c>
      <c r="K186" s="113">
        <v>-5.3699461207681501E-2</v>
      </c>
      <c r="L186" s="118">
        <v>-1.3690234382338601E-2</v>
      </c>
      <c r="M186" s="118">
        <v>0.32643621194102301</v>
      </c>
      <c r="N186" s="118">
        <v>1.6581165941381201E-2</v>
      </c>
      <c r="O186" s="118">
        <v>-4.2640869561145003E-2</v>
      </c>
      <c r="P186" s="118">
        <v>1</v>
      </c>
      <c r="Q186" s="118">
        <v>-9.2501106087740305E-5</v>
      </c>
      <c r="R186" s="118">
        <v>5.7571439582552598E-2</v>
      </c>
      <c r="S186" s="124"/>
    </row>
    <row r="187" spans="2:22">
      <c r="B187" s="276" t="s">
        <v>1622</v>
      </c>
      <c r="C187" s="277" t="s">
        <v>1622</v>
      </c>
      <c r="D187" s="277" t="s">
        <v>1622</v>
      </c>
      <c r="E187" s="277" t="s">
        <v>1622</v>
      </c>
      <c r="F187" s="277" t="s">
        <v>1622</v>
      </c>
      <c r="G187" s="278" t="s">
        <v>1622</v>
      </c>
      <c r="H187" s="113">
        <v>-0.66829539934703097</v>
      </c>
      <c r="I187" s="113">
        <v>-0.21485363582692699</v>
      </c>
      <c r="J187" s="113">
        <v>0.41965428826162399</v>
      </c>
      <c r="K187" s="113">
        <v>4.1265277992526599E-2</v>
      </c>
      <c r="L187" s="118">
        <v>-0.43846027011227201</v>
      </c>
      <c r="M187" s="118">
        <v>2.68005716308003E-2</v>
      </c>
      <c r="N187" s="118">
        <v>0.18306425009539601</v>
      </c>
      <c r="O187" s="118">
        <v>0.21757381322651601</v>
      </c>
      <c r="P187" s="118">
        <v>-9.2501106087740305E-5</v>
      </c>
      <c r="Q187" s="118">
        <v>1</v>
      </c>
      <c r="R187" s="118">
        <v>0.25966273213653401</v>
      </c>
      <c r="S187" s="124"/>
    </row>
    <row r="188" spans="2:22">
      <c r="B188" s="306" t="s">
        <v>1677</v>
      </c>
      <c r="C188" s="307" t="s">
        <v>1629</v>
      </c>
      <c r="D188" s="307" t="s">
        <v>1629</v>
      </c>
      <c r="E188" s="307" t="s">
        <v>1629</v>
      </c>
      <c r="F188" s="307" t="s">
        <v>1629</v>
      </c>
      <c r="G188" s="308" t="s">
        <v>1629</v>
      </c>
      <c r="H188" s="120">
        <v>-0.29641269700650902</v>
      </c>
      <c r="I188" s="120">
        <v>-0.31060104794731103</v>
      </c>
      <c r="J188" s="120">
        <v>0.44971433664717297</v>
      </c>
      <c r="K188" s="120">
        <v>7.69843862964254E-2</v>
      </c>
      <c r="L188" s="121">
        <v>-0.56441153665439703</v>
      </c>
      <c r="M188" s="121">
        <v>6.7338703209712594E-2</v>
      </c>
      <c r="N188" s="121">
        <v>0.20343567387547201</v>
      </c>
      <c r="O188" s="121">
        <v>0.144898993015179</v>
      </c>
      <c r="P188" s="121">
        <v>5.7571439582552598E-2</v>
      </c>
      <c r="Q188" s="121">
        <v>0.25966273213653401</v>
      </c>
      <c r="R188" s="118">
        <v>1</v>
      </c>
      <c r="S188" s="124"/>
    </row>
    <row r="189" spans="2:22">
      <c r="B189" s="307"/>
      <c r="C189" s="307"/>
      <c r="D189" s="307"/>
      <c r="E189" s="307"/>
      <c r="F189" s="307"/>
      <c r="G189" s="307"/>
      <c r="H189" s="122"/>
      <c r="I189" s="122"/>
      <c r="J189" s="122"/>
      <c r="K189" s="122"/>
      <c r="L189" s="123"/>
      <c r="M189" s="123"/>
      <c r="N189" s="123"/>
      <c r="O189" s="123"/>
      <c r="P189" s="123"/>
      <c r="Q189" s="123"/>
      <c r="R189" s="123"/>
    </row>
    <row r="191" spans="2:22">
      <c r="G191" s="102"/>
      <c r="H191" s="102"/>
      <c r="I191" s="102"/>
      <c r="J191" s="102"/>
      <c r="K191" s="102"/>
      <c r="L191" s="102"/>
    </row>
    <row r="192" spans="2:22" ht="15.6">
      <c r="B192"/>
      <c r="C192"/>
      <c r="D192"/>
      <c r="E192"/>
      <c r="F192"/>
      <c r="G192"/>
      <c r="H192"/>
      <c r="I192"/>
      <c r="J192"/>
      <c r="K192"/>
      <c r="L192"/>
    </row>
    <row r="193" spans="2:12" ht="17.399999999999999">
      <c r="B193" s="2" t="s">
        <v>298</v>
      </c>
      <c r="C193"/>
      <c r="D193"/>
      <c r="E193"/>
      <c r="F193"/>
      <c r="G193"/>
      <c r="H193"/>
      <c r="I193"/>
      <c r="J193"/>
      <c r="K193"/>
      <c r="L193"/>
    </row>
    <row r="194" spans="2:12" ht="15.6">
      <c r="B194"/>
      <c r="C194"/>
      <c r="D194"/>
      <c r="E194"/>
      <c r="F194"/>
      <c r="G194"/>
      <c r="H194"/>
      <c r="I194"/>
      <c r="J194"/>
      <c r="K194"/>
      <c r="L194"/>
    </row>
    <row r="195" spans="2:12" ht="15.6">
      <c r="B195" s="244" t="s">
        <v>299</v>
      </c>
      <c r="C195" s="246"/>
      <c r="D195" s="4" t="s">
        <v>76</v>
      </c>
      <c r="E195"/>
      <c r="F195"/>
      <c r="G195"/>
      <c r="H195"/>
      <c r="I195"/>
      <c r="J195"/>
      <c r="K195"/>
      <c r="L195"/>
    </row>
    <row r="196" spans="2:12" ht="16.2" thickBot="1">
      <c r="B196" s="291" t="s">
        <v>300</v>
      </c>
      <c r="C196" s="292"/>
      <c r="D196" s="108" t="s">
        <v>1630</v>
      </c>
      <c r="E196"/>
      <c r="F196"/>
      <c r="G196"/>
      <c r="H196"/>
      <c r="I196"/>
      <c r="J196"/>
      <c r="K196"/>
      <c r="L196"/>
    </row>
    <row r="197" spans="2:12" ht="16.2" thickBot="1">
      <c r="B197" s="291" t="s">
        <v>301</v>
      </c>
      <c r="C197" s="293"/>
      <c r="D197" s="110" t="s">
        <v>1631</v>
      </c>
      <c r="E197"/>
      <c r="F197"/>
      <c r="G197"/>
      <c r="H197"/>
      <c r="I197"/>
      <c r="J197"/>
      <c r="K197"/>
      <c r="L197"/>
    </row>
    <row r="198" spans="2:12" ht="15.6">
      <c r="B198" s="291" t="s">
        <v>302</v>
      </c>
      <c r="C198" s="292"/>
      <c r="D198" s="109" t="s">
        <v>1632</v>
      </c>
      <c r="E198"/>
      <c r="F198"/>
      <c r="G198"/>
      <c r="H198"/>
      <c r="I198"/>
      <c r="J198"/>
      <c r="K198"/>
      <c r="L198"/>
    </row>
    <row r="199" spans="2:12" ht="15.6">
      <c r="B199"/>
      <c r="C199"/>
      <c r="D199"/>
      <c r="E199"/>
      <c r="F199"/>
      <c r="G199"/>
      <c r="H199"/>
      <c r="I199"/>
      <c r="J199"/>
      <c r="K199"/>
      <c r="L199"/>
    </row>
    <row r="200" spans="2:12" ht="15.6">
      <c r="B200"/>
      <c r="C200"/>
      <c r="D200"/>
      <c r="E200"/>
      <c r="F200"/>
      <c r="G200"/>
      <c r="H200"/>
      <c r="I200"/>
      <c r="J200"/>
      <c r="K200"/>
      <c r="L200"/>
    </row>
    <row r="201" spans="2:12" ht="15.6">
      <c r="B201" s="3" t="s">
        <v>284</v>
      </c>
      <c r="F201"/>
      <c r="G201"/>
      <c r="H201"/>
      <c r="I201"/>
      <c r="J201"/>
      <c r="K201"/>
      <c r="L201"/>
    </row>
    <row r="202" spans="2:12" ht="15.6">
      <c r="B202" s="1" t="s">
        <v>303</v>
      </c>
      <c r="D202" s="1" t="s">
        <v>304</v>
      </c>
      <c r="E202"/>
      <c r="F202"/>
      <c r="G202"/>
      <c r="H202"/>
      <c r="I202"/>
      <c r="J202"/>
      <c r="K202"/>
      <c r="L202"/>
    </row>
    <row r="203" spans="2:12" ht="15.6">
      <c r="B203" s="1" t="s">
        <v>305</v>
      </c>
      <c r="D203" s="1" t="s">
        <v>306</v>
      </c>
      <c r="E203"/>
      <c r="F203"/>
      <c r="G203"/>
      <c r="H203"/>
      <c r="I203"/>
      <c r="J203"/>
      <c r="K203"/>
      <c r="L203"/>
    </row>
    <row r="204" spans="2:12" ht="15.6">
      <c r="B204" s="1" t="s">
        <v>307</v>
      </c>
      <c r="D204" s="1" t="s">
        <v>308</v>
      </c>
      <c r="E204"/>
      <c r="F204"/>
      <c r="G204"/>
      <c r="H204"/>
      <c r="I204"/>
      <c r="J204"/>
      <c r="K204"/>
      <c r="L204"/>
    </row>
    <row r="205" spans="2:12" ht="15.6">
      <c r="B205"/>
      <c r="C205"/>
      <c r="D205"/>
      <c r="E205"/>
      <c r="F205"/>
      <c r="G205"/>
      <c r="H205"/>
      <c r="I205"/>
      <c r="J205"/>
      <c r="K205"/>
      <c r="L205"/>
    </row>
    <row r="207" spans="2:12" ht="17.399999999999999">
      <c r="B207" s="2" t="s">
        <v>309</v>
      </c>
    </row>
    <row r="208" spans="2:12" ht="17.399999999999999">
      <c r="B208" s="2"/>
    </row>
    <row r="209" spans="2:18" ht="17.399999999999999">
      <c r="B209" s="2"/>
    </row>
    <row r="210" spans="2:18">
      <c r="B210" s="1" t="s">
        <v>1688</v>
      </c>
    </row>
    <row r="211" spans="2:18" ht="17.399999999999999">
      <c r="B211" s="2"/>
    </row>
    <row r="212" spans="2:18">
      <c r="B212" s="300" t="s">
        <v>1652</v>
      </c>
      <c r="C212" s="301"/>
      <c r="D212" s="125" t="s">
        <v>13</v>
      </c>
      <c r="E212" s="125" t="s">
        <v>2</v>
      </c>
    </row>
    <row r="213" spans="2:18">
      <c r="B213" s="114" t="s">
        <v>1674</v>
      </c>
      <c r="C213" s="114"/>
      <c r="D213" s="119">
        <v>63079</v>
      </c>
      <c r="E213" s="126">
        <f>D213/D215</f>
        <v>0.79989601694163004</v>
      </c>
    </row>
    <row r="214" spans="2:18">
      <c r="B214" s="114" t="s">
        <v>1675</v>
      </c>
      <c r="C214" s="114"/>
      <c r="D214" s="119">
        <v>15780</v>
      </c>
      <c r="E214" s="126">
        <f>+D214/D215</f>
        <v>0.20010398305836999</v>
      </c>
    </row>
    <row r="215" spans="2:18">
      <c r="B215" s="276" t="s">
        <v>3</v>
      </c>
      <c r="C215" s="278"/>
      <c r="D215" s="119">
        <f>+SUM(D213:D214)</f>
        <v>78859</v>
      </c>
      <c r="E215" s="126">
        <f>+SUM(E213:E214)</f>
        <v>1</v>
      </c>
    </row>
    <row r="216" spans="2:18">
      <c r="B216" s="102"/>
      <c r="C216" s="102"/>
      <c r="D216" s="127"/>
      <c r="E216" s="128"/>
    </row>
    <row r="217" spans="2:18">
      <c r="B217" s="102"/>
      <c r="C217" s="102"/>
      <c r="D217" s="127"/>
      <c r="E217" s="128"/>
    </row>
    <row r="218" spans="2:18">
      <c r="B218" s="46"/>
      <c r="C218" s="46"/>
      <c r="D218" s="23"/>
      <c r="E218" s="295" t="s">
        <v>1659</v>
      </c>
      <c r="F218" s="295"/>
      <c r="G218" s="295" t="s">
        <v>1661</v>
      </c>
      <c r="H218" s="295"/>
      <c r="I218" s="46"/>
      <c r="J218" s="46"/>
      <c r="L218" s="148"/>
      <c r="M218" s="148"/>
      <c r="N218" s="149"/>
      <c r="O218" s="282"/>
      <c r="P218" s="282"/>
      <c r="Q218" s="282"/>
      <c r="R218" s="282"/>
    </row>
    <row r="219" spans="2:18" ht="15" customHeight="1">
      <c r="B219" s="226" t="s">
        <v>75</v>
      </c>
      <c r="C219" s="226"/>
      <c r="D219" s="8" t="s">
        <v>76</v>
      </c>
      <c r="E219" s="8" t="s">
        <v>13</v>
      </c>
      <c r="F219" s="8" t="s">
        <v>2</v>
      </c>
      <c r="G219" s="8" t="s">
        <v>13</v>
      </c>
      <c r="H219" s="130" t="s">
        <v>2</v>
      </c>
      <c r="I219" s="296"/>
      <c r="J219" s="283"/>
      <c r="L219" s="283"/>
      <c r="M219" s="283"/>
      <c r="N219" s="146"/>
      <c r="O219" s="146"/>
      <c r="P219" s="146"/>
      <c r="Q219" s="146"/>
      <c r="R219" s="146"/>
    </row>
    <row r="220" spans="2:18">
      <c r="B220" s="224" t="s">
        <v>78</v>
      </c>
      <c r="C220" s="224"/>
      <c r="D220" s="49">
        <v>0</v>
      </c>
      <c r="E220" s="44">
        <v>16532</v>
      </c>
      <c r="F220" s="32">
        <f>E220/E226</f>
        <v>0.26208405332995133</v>
      </c>
      <c r="G220" s="129">
        <v>4160</v>
      </c>
      <c r="H220" s="145">
        <f>G220/G226</f>
        <v>0.26362484157160965</v>
      </c>
      <c r="I220" s="288"/>
      <c r="J220" s="284"/>
      <c r="L220" s="284"/>
      <c r="M220" s="284"/>
      <c r="N220" s="150"/>
      <c r="O220" s="151"/>
      <c r="P220" s="152"/>
      <c r="Q220" s="144"/>
      <c r="R220" s="152"/>
    </row>
    <row r="221" spans="2:18">
      <c r="B221" s="224" t="s">
        <v>79</v>
      </c>
      <c r="C221" s="224"/>
      <c r="D221" s="49">
        <v>1</v>
      </c>
      <c r="E221" s="44">
        <v>11863</v>
      </c>
      <c r="F221" s="32">
        <f>E221/E226</f>
        <v>0.18806575881038062</v>
      </c>
      <c r="G221" s="129">
        <v>3014</v>
      </c>
      <c r="H221" s="145">
        <f>G221/G226</f>
        <v>0.19100126742712295</v>
      </c>
      <c r="I221" s="288"/>
      <c r="J221" s="284"/>
      <c r="L221" s="284"/>
      <c r="M221" s="284"/>
      <c r="N221" s="150"/>
      <c r="O221" s="151"/>
      <c r="P221" s="152"/>
      <c r="Q221" s="144"/>
      <c r="R221" s="152"/>
    </row>
    <row r="222" spans="2:18">
      <c r="B222" s="224" t="s">
        <v>80</v>
      </c>
      <c r="C222" s="224"/>
      <c r="D222" s="49">
        <v>2</v>
      </c>
      <c r="E222" s="12">
        <v>14881</v>
      </c>
      <c r="F222" s="32">
        <f>E222/E226</f>
        <v>0.23591052489735095</v>
      </c>
      <c r="G222" s="129">
        <v>3672</v>
      </c>
      <c r="H222" s="145">
        <f>G222/G226</f>
        <v>0.23269961977186313</v>
      </c>
      <c r="I222" s="288"/>
      <c r="J222" s="284"/>
      <c r="L222" s="284"/>
      <c r="M222" s="284"/>
      <c r="N222" s="150"/>
      <c r="O222" s="151"/>
      <c r="P222" s="152"/>
      <c r="Q222" s="144"/>
      <c r="R222" s="152"/>
    </row>
    <row r="223" spans="2:18">
      <c r="B223" s="224" t="s">
        <v>85</v>
      </c>
      <c r="C223" s="224"/>
      <c r="D223" s="49">
        <v>3</v>
      </c>
      <c r="E223" s="12">
        <v>19072</v>
      </c>
      <c r="F223" s="32">
        <f>E223/E226</f>
        <v>0.30235102014933657</v>
      </c>
      <c r="G223" s="129">
        <v>4750</v>
      </c>
      <c r="H223" s="145">
        <f>G223/G226</f>
        <v>0.30101394169835233</v>
      </c>
      <c r="I223" s="288"/>
      <c r="J223" s="284"/>
      <c r="L223" s="284"/>
      <c r="M223" s="284"/>
      <c r="N223" s="150"/>
      <c r="O223" s="151"/>
      <c r="P223" s="152"/>
      <c r="Q223" s="144"/>
      <c r="R223" s="152"/>
    </row>
    <row r="224" spans="2:18">
      <c r="B224" s="224" t="s">
        <v>18</v>
      </c>
      <c r="C224" s="224"/>
      <c r="D224" s="49">
        <v>4</v>
      </c>
      <c r="E224" s="51">
        <v>731</v>
      </c>
      <c r="F224" s="32">
        <f>E224/E226</f>
        <v>1.1588642812980549E-2</v>
      </c>
      <c r="G224" s="129">
        <v>184</v>
      </c>
      <c r="H224" s="145">
        <f>G224/G226</f>
        <v>1.1660329531051965E-2</v>
      </c>
      <c r="I224" s="288"/>
      <c r="J224" s="284"/>
      <c r="L224" s="284"/>
      <c r="M224" s="284"/>
      <c r="N224" s="150"/>
      <c r="O224" s="151"/>
      <c r="P224" s="152"/>
      <c r="Q224" s="144"/>
      <c r="R224" s="152"/>
    </row>
    <row r="225" spans="2:22">
      <c r="B225" s="224" t="s">
        <v>15</v>
      </c>
      <c r="C225" s="224"/>
      <c r="D225" s="49">
        <v>5</v>
      </c>
      <c r="E225" s="12">
        <v>0</v>
      </c>
      <c r="F225" s="32">
        <f>E225/E226</f>
        <v>0</v>
      </c>
      <c r="G225" s="12">
        <v>0</v>
      </c>
      <c r="H225" s="145">
        <f>G225/G226</f>
        <v>0</v>
      </c>
      <c r="I225" s="288"/>
      <c r="J225" s="284"/>
      <c r="L225" s="284"/>
      <c r="M225" s="284"/>
      <c r="N225" s="150"/>
      <c r="O225" s="151"/>
      <c r="P225" s="152"/>
      <c r="Q225" s="151"/>
      <c r="R225" s="152"/>
    </row>
    <row r="226" spans="2:22">
      <c r="B226" s="224" t="s">
        <v>3</v>
      </c>
      <c r="C226" s="224"/>
      <c r="D226" s="52" t="s">
        <v>81</v>
      </c>
      <c r="E226" s="147">
        <f>SUM(E220:E225)</f>
        <v>63079</v>
      </c>
      <c r="F226" s="156">
        <f t="shared" ref="F226:H226" si="10">SUM(F220:F225)</f>
        <v>1</v>
      </c>
      <c r="G226" s="147">
        <f t="shared" si="10"/>
        <v>15780</v>
      </c>
      <c r="H226" s="156">
        <f t="shared" si="10"/>
        <v>1</v>
      </c>
      <c r="I226" s="288"/>
      <c r="J226" s="284"/>
      <c r="L226" s="284"/>
      <c r="M226" s="284"/>
      <c r="N226" s="153"/>
      <c r="O226" s="149"/>
      <c r="P226" s="154"/>
      <c r="Q226" s="149"/>
      <c r="R226" s="154"/>
    </row>
    <row r="227" spans="2:22">
      <c r="B227" s="46"/>
      <c r="C227" s="46"/>
      <c r="D227" s="23"/>
      <c r="E227" s="294"/>
      <c r="F227" s="294"/>
      <c r="G227" s="294"/>
      <c r="H227" s="294"/>
      <c r="I227" s="46"/>
      <c r="J227" s="46"/>
    </row>
    <row r="228" spans="2:22">
      <c r="B228" s="102"/>
      <c r="C228" s="102"/>
      <c r="D228" s="127"/>
      <c r="E228" s="128"/>
    </row>
    <row r="229" spans="2:22" ht="17.399999999999999">
      <c r="B229" s="2"/>
    </row>
    <row r="230" spans="2:22" ht="17.399999999999999">
      <c r="B230" s="2"/>
    </row>
    <row r="231" spans="2:22">
      <c r="B231" s="1" t="s">
        <v>1660</v>
      </c>
    </row>
    <row r="232" spans="2:22" ht="17.399999999999999">
      <c r="B232" s="2"/>
    </row>
    <row r="233" spans="2:22" ht="17.399999999999999">
      <c r="B233" s="2"/>
    </row>
    <row r="234" spans="2:22" ht="17.399999999999999">
      <c r="B234" s="2"/>
    </row>
    <row r="235" spans="2:22">
      <c r="B235" s="1" t="s">
        <v>1650</v>
      </c>
    </row>
    <row r="236" spans="2:22">
      <c r="B236" s="3" t="s">
        <v>1676</v>
      </c>
      <c r="M236" s="3" t="s">
        <v>271</v>
      </c>
    </row>
    <row r="238" spans="2:22">
      <c r="B238" s="76" t="s">
        <v>253</v>
      </c>
      <c r="C238" s="76" t="s">
        <v>260</v>
      </c>
      <c r="D238" s="76" t="s">
        <v>261</v>
      </c>
      <c r="E238" s="77"/>
      <c r="F238" s="78"/>
      <c r="G238" s="79"/>
      <c r="H238" s="78"/>
      <c r="I238" s="78"/>
      <c r="J238" s="80"/>
      <c r="K238" s="80"/>
      <c r="M238" s="76" t="s">
        <v>253</v>
      </c>
      <c r="N238" s="76" t="s">
        <v>260</v>
      </c>
      <c r="O238" s="76" t="s">
        <v>261</v>
      </c>
      <c r="P238" s="77"/>
      <c r="Q238" s="78"/>
      <c r="R238" s="79"/>
      <c r="S238" s="78"/>
      <c r="T238" s="78"/>
      <c r="U238" s="80"/>
      <c r="V238" s="80"/>
    </row>
    <row r="239" spans="2:22">
      <c r="B239" s="81">
        <v>70.346780266303071</v>
      </c>
      <c r="C239" s="81">
        <v>92.486604591521058</v>
      </c>
      <c r="D239" s="81">
        <v>84.973209183042115</v>
      </c>
      <c r="E239" s="82"/>
      <c r="F239" s="78"/>
      <c r="G239" s="79"/>
      <c r="H239" s="78"/>
      <c r="I239" s="78"/>
      <c r="J239" s="80"/>
      <c r="K239" s="80"/>
      <c r="M239" s="81">
        <v>57.910175881400249</v>
      </c>
      <c r="N239" s="81">
        <v>86.049731406337614</v>
      </c>
      <c r="O239" s="81">
        <v>72.099462812675227</v>
      </c>
      <c r="P239" s="82"/>
      <c r="Q239" s="78"/>
      <c r="R239" s="79"/>
      <c r="S239" s="78"/>
      <c r="T239" s="78"/>
      <c r="U239" s="80"/>
      <c r="V239" s="80"/>
    </row>
    <row r="240" spans="2:22" ht="15" customHeight="1">
      <c r="B240" s="279" t="s">
        <v>262</v>
      </c>
      <c r="C240" s="280"/>
      <c r="D240" s="267" t="s">
        <v>3</v>
      </c>
      <c r="E240" s="267"/>
      <c r="F240" s="267"/>
      <c r="G240" s="268" t="s">
        <v>79</v>
      </c>
      <c r="H240" s="269"/>
      <c r="I240" s="270"/>
      <c r="J240" s="271" t="s">
        <v>263</v>
      </c>
      <c r="K240" s="271"/>
      <c r="M240" s="279" t="s">
        <v>262</v>
      </c>
      <c r="N240" s="280"/>
      <c r="O240" s="267" t="s">
        <v>3</v>
      </c>
      <c r="P240" s="267"/>
      <c r="Q240" s="267"/>
      <c r="R240" s="267" t="s">
        <v>79</v>
      </c>
      <c r="S240" s="267"/>
      <c r="T240" s="267"/>
      <c r="U240" s="271" t="s">
        <v>263</v>
      </c>
      <c r="V240" s="271"/>
    </row>
    <row r="241" spans="2:24">
      <c r="B241" s="83" t="s">
        <v>264</v>
      </c>
      <c r="C241" s="83" t="s">
        <v>265</v>
      </c>
      <c r="D241" s="84" t="s">
        <v>266</v>
      </c>
      <c r="E241" s="83" t="s">
        <v>267</v>
      </c>
      <c r="F241" s="83" t="s">
        <v>268</v>
      </c>
      <c r="G241" s="84" t="s">
        <v>266</v>
      </c>
      <c r="H241" s="83" t="s">
        <v>267</v>
      </c>
      <c r="I241" s="83" t="s">
        <v>268</v>
      </c>
      <c r="J241" s="85" t="s">
        <v>269</v>
      </c>
      <c r="K241" s="83" t="s">
        <v>270</v>
      </c>
      <c r="M241" s="83" t="s">
        <v>264</v>
      </c>
      <c r="N241" s="83" t="s">
        <v>265</v>
      </c>
      <c r="O241" s="84" t="s">
        <v>266</v>
      </c>
      <c r="P241" s="83" t="s">
        <v>267</v>
      </c>
      <c r="Q241" s="83" t="s">
        <v>268</v>
      </c>
      <c r="R241" s="84" t="s">
        <v>266</v>
      </c>
      <c r="S241" s="83" t="s">
        <v>267</v>
      </c>
      <c r="T241" s="83" t="s">
        <v>268</v>
      </c>
      <c r="U241" s="85" t="s">
        <v>269</v>
      </c>
      <c r="V241" s="83" t="s">
        <v>270</v>
      </c>
      <c r="X241" s="83" t="s">
        <v>310</v>
      </c>
    </row>
    <row r="242" spans="2:24">
      <c r="B242" s="86">
        <v>878</v>
      </c>
      <c r="C242" s="86">
        <v>999</v>
      </c>
      <c r="D242" s="87">
        <v>1578</v>
      </c>
      <c r="E242" s="88">
        <v>0.1</v>
      </c>
      <c r="F242" s="88">
        <v>0.1</v>
      </c>
      <c r="G242" s="87">
        <v>75</v>
      </c>
      <c r="H242" s="88">
        <v>1.1229225932025752E-2</v>
      </c>
      <c r="I242" s="88">
        <v>1.1229225932025752E-2</v>
      </c>
      <c r="J242" s="89">
        <v>4.7528517110266157E-2</v>
      </c>
      <c r="K242" s="90">
        <v>4.7528517110266157E-2</v>
      </c>
      <c r="M242" s="86">
        <v>952</v>
      </c>
      <c r="N242" s="86">
        <v>999</v>
      </c>
      <c r="O242" s="87">
        <v>1578</v>
      </c>
      <c r="P242" s="88">
        <v>0.1</v>
      </c>
      <c r="Q242" s="88">
        <v>0.1</v>
      </c>
      <c r="R242" s="87">
        <v>121</v>
      </c>
      <c r="S242" s="88">
        <v>1.9064124783362217E-2</v>
      </c>
      <c r="T242" s="88">
        <v>1.9064124783362217E-2</v>
      </c>
      <c r="U242" s="89">
        <v>7.6679340937896065E-2</v>
      </c>
      <c r="V242" s="90">
        <v>7.6679340937896065E-2</v>
      </c>
      <c r="X242" s="90">
        <f t="shared" ref="X242:X251" si="11">+J242-U242</f>
        <v>-2.9150823827629908E-2</v>
      </c>
    </row>
    <row r="243" spans="2:24">
      <c r="B243" s="86">
        <v>817</v>
      </c>
      <c r="C243" s="86">
        <v>878</v>
      </c>
      <c r="D243" s="87">
        <v>1578</v>
      </c>
      <c r="E243" s="88">
        <v>0.1</v>
      </c>
      <c r="F243" s="88">
        <v>0.2</v>
      </c>
      <c r="G243" s="87">
        <v>150</v>
      </c>
      <c r="H243" s="88">
        <v>2.2458451864051505E-2</v>
      </c>
      <c r="I243" s="88">
        <v>3.3687677796077259E-2</v>
      </c>
      <c r="J243" s="89">
        <v>9.5057034220532313E-2</v>
      </c>
      <c r="K243" s="90">
        <v>7.1292775665399238E-2</v>
      </c>
      <c r="M243" s="86">
        <v>931</v>
      </c>
      <c r="N243" s="86">
        <v>952</v>
      </c>
      <c r="O243" s="87">
        <v>1578</v>
      </c>
      <c r="P243" s="88">
        <v>0.1</v>
      </c>
      <c r="Q243" s="88">
        <v>0.2</v>
      </c>
      <c r="R243" s="87">
        <v>206</v>
      </c>
      <c r="S243" s="88">
        <v>3.2456278556798487E-2</v>
      </c>
      <c r="T243" s="88">
        <v>5.1520403340160704E-2</v>
      </c>
      <c r="U243" s="89">
        <v>0.13054499366286437</v>
      </c>
      <c r="V243" s="90">
        <v>0.10361216730038023</v>
      </c>
      <c r="X243" s="90">
        <f t="shared" si="11"/>
        <v>-3.5487959442332059E-2</v>
      </c>
    </row>
    <row r="244" spans="2:24" ht="15" customHeight="1">
      <c r="B244" s="86">
        <v>741</v>
      </c>
      <c r="C244" s="86">
        <v>817</v>
      </c>
      <c r="D244" s="87">
        <v>1578</v>
      </c>
      <c r="E244" s="88">
        <v>0.1</v>
      </c>
      <c r="F244" s="88">
        <v>0.3</v>
      </c>
      <c r="G244" s="87">
        <v>243</v>
      </c>
      <c r="H244" s="88">
        <v>3.6382692019763435E-2</v>
      </c>
      <c r="I244" s="88">
        <v>7.0070369815840694E-2</v>
      </c>
      <c r="J244" s="89">
        <v>0.15399239543726237</v>
      </c>
      <c r="K244" s="90">
        <v>9.8859315589353611E-2</v>
      </c>
      <c r="M244" s="86">
        <v>904</v>
      </c>
      <c r="N244" s="86">
        <v>931</v>
      </c>
      <c r="O244" s="87">
        <v>1578</v>
      </c>
      <c r="P244" s="88">
        <v>0.1</v>
      </c>
      <c r="Q244" s="88">
        <v>0.3</v>
      </c>
      <c r="R244" s="87">
        <v>299</v>
      </c>
      <c r="S244" s="88">
        <v>4.7108870332440524E-2</v>
      </c>
      <c r="T244" s="88">
        <v>9.8629273672601228E-2</v>
      </c>
      <c r="U244" s="89">
        <v>0.18948035487959441</v>
      </c>
      <c r="V244" s="90">
        <v>0.13223489649345163</v>
      </c>
      <c r="X244" s="90">
        <f t="shared" si="11"/>
        <v>-3.5487959442332045E-2</v>
      </c>
    </row>
    <row r="245" spans="2:24" ht="15" customHeight="1">
      <c r="B245" s="86">
        <v>622</v>
      </c>
      <c r="C245" s="86">
        <v>740</v>
      </c>
      <c r="D245" s="87">
        <v>1578</v>
      </c>
      <c r="E245" s="88">
        <v>0.1</v>
      </c>
      <c r="F245" s="88">
        <v>0.4</v>
      </c>
      <c r="G245" s="87">
        <v>362</v>
      </c>
      <c r="H245" s="88">
        <v>5.4199730498577632E-2</v>
      </c>
      <c r="I245" s="88">
        <v>0.12427010031441832</v>
      </c>
      <c r="J245" s="89">
        <v>0.229404309252218</v>
      </c>
      <c r="K245" s="90">
        <v>0.1314955640050697</v>
      </c>
      <c r="M245" s="86">
        <v>855</v>
      </c>
      <c r="N245" s="86">
        <v>904</v>
      </c>
      <c r="O245" s="87">
        <v>1578</v>
      </c>
      <c r="P245" s="88">
        <v>0.1</v>
      </c>
      <c r="Q245" s="88">
        <v>0.4</v>
      </c>
      <c r="R245" s="87">
        <v>360</v>
      </c>
      <c r="S245" s="88">
        <v>5.6719710099259496E-2</v>
      </c>
      <c r="T245" s="88">
        <v>0.15534898377186071</v>
      </c>
      <c r="U245" s="89">
        <v>0.22813688212927757</v>
      </c>
      <c r="V245" s="90">
        <v>0.15621039290240812</v>
      </c>
      <c r="X245" s="90">
        <f t="shared" si="11"/>
        <v>1.2674271229404233E-3</v>
      </c>
    </row>
    <row r="246" spans="2:24" ht="15" customHeight="1">
      <c r="B246" s="86">
        <v>433</v>
      </c>
      <c r="C246" s="86">
        <v>622</v>
      </c>
      <c r="D246" s="87">
        <v>1578</v>
      </c>
      <c r="E246" s="88">
        <v>0.1</v>
      </c>
      <c r="F246" s="88">
        <v>0.5</v>
      </c>
      <c r="G246" s="87">
        <v>420</v>
      </c>
      <c r="H246" s="88">
        <v>6.2883665219344215E-2</v>
      </c>
      <c r="I246" s="88">
        <v>0.18715376553376253</v>
      </c>
      <c r="J246" s="89">
        <v>0.26615969581749049</v>
      </c>
      <c r="K246" s="90">
        <v>0.15842839036755388</v>
      </c>
      <c r="M246" s="86">
        <v>747</v>
      </c>
      <c r="N246" s="86">
        <v>855</v>
      </c>
      <c r="O246" s="87">
        <v>1578</v>
      </c>
      <c r="P246" s="88">
        <v>0.1</v>
      </c>
      <c r="Q246" s="88">
        <v>0.5</v>
      </c>
      <c r="R246" s="87">
        <v>409</v>
      </c>
      <c r="S246" s="88">
        <v>6.4439892862769813E-2</v>
      </c>
      <c r="T246" s="88">
        <v>0.21978887663463054</v>
      </c>
      <c r="U246" s="89">
        <v>0.25918884664131814</v>
      </c>
      <c r="V246" s="90">
        <v>0.17680608365019013</v>
      </c>
      <c r="X246" s="90">
        <f t="shared" si="11"/>
        <v>6.9708491761723557E-3</v>
      </c>
    </row>
    <row r="247" spans="2:24" ht="15" customHeight="1">
      <c r="B247" s="86">
        <v>242</v>
      </c>
      <c r="C247" s="86">
        <v>433</v>
      </c>
      <c r="D247" s="87">
        <v>1578</v>
      </c>
      <c r="E247" s="88">
        <v>0.1</v>
      </c>
      <c r="F247" s="88">
        <v>0.6</v>
      </c>
      <c r="G247" s="87">
        <v>538</v>
      </c>
      <c r="H247" s="88">
        <v>8.0550980685731396E-2</v>
      </c>
      <c r="I247" s="88">
        <v>0.26770474621949392</v>
      </c>
      <c r="J247" s="89">
        <v>0.34093789607097591</v>
      </c>
      <c r="K247" s="90">
        <v>0.1888466413181242</v>
      </c>
      <c r="M247" s="86">
        <v>644</v>
      </c>
      <c r="N247" s="86">
        <v>747</v>
      </c>
      <c r="O247" s="87">
        <v>1578</v>
      </c>
      <c r="P247" s="88">
        <v>0.1</v>
      </c>
      <c r="Q247" s="88">
        <v>0.6</v>
      </c>
      <c r="R247" s="87">
        <v>592</v>
      </c>
      <c r="S247" s="88">
        <v>9.3272412163226723E-2</v>
      </c>
      <c r="T247" s="88">
        <v>0.31306128879785727</v>
      </c>
      <c r="U247" s="89">
        <v>0.37515842839036756</v>
      </c>
      <c r="V247" s="90">
        <v>0.20986480777355301</v>
      </c>
      <c r="X247" s="90">
        <f t="shared" si="11"/>
        <v>-3.422053231939165E-2</v>
      </c>
    </row>
    <row r="248" spans="2:24" ht="15" customHeight="1">
      <c r="B248" s="86">
        <v>91</v>
      </c>
      <c r="C248" s="86">
        <v>242</v>
      </c>
      <c r="D248" s="87">
        <v>1578</v>
      </c>
      <c r="E248" s="88">
        <v>0.1</v>
      </c>
      <c r="F248" s="88">
        <v>0.7</v>
      </c>
      <c r="G248" s="87">
        <v>778</v>
      </c>
      <c r="H248" s="88">
        <v>0.11648450366821381</v>
      </c>
      <c r="I248" s="88">
        <v>0.38418924988770775</v>
      </c>
      <c r="J248" s="89">
        <v>0.49302915082382764</v>
      </c>
      <c r="K248" s="90">
        <v>0.23230128553322468</v>
      </c>
      <c r="M248" s="86">
        <v>537</v>
      </c>
      <c r="N248" s="86">
        <v>644</v>
      </c>
      <c r="O248" s="87">
        <v>1578</v>
      </c>
      <c r="P248" s="88">
        <v>0.1</v>
      </c>
      <c r="Q248" s="88">
        <v>0.7</v>
      </c>
      <c r="R248" s="87">
        <v>717</v>
      </c>
      <c r="S248" s="88">
        <v>0.11296675594769183</v>
      </c>
      <c r="T248" s="88">
        <v>0.42602804474554906</v>
      </c>
      <c r="U248" s="89">
        <v>0.45437262357414449</v>
      </c>
      <c r="V248" s="90">
        <v>0.24479449574506609</v>
      </c>
      <c r="X248" s="90">
        <f t="shared" si="11"/>
        <v>3.8656527249683159E-2</v>
      </c>
    </row>
    <row r="249" spans="2:24" ht="15" customHeight="1">
      <c r="B249" s="86">
        <v>6</v>
      </c>
      <c r="C249" s="86">
        <v>91</v>
      </c>
      <c r="D249" s="87">
        <v>1578</v>
      </c>
      <c r="E249" s="88">
        <v>0.1</v>
      </c>
      <c r="F249" s="88">
        <v>0.8</v>
      </c>
      <c r="G249" s="87">
        <v>1117</v>
      </c>
      <c r="H249" s="88">
        <v>0.1672406048809702</v>
      </c>
      <c r="I249" s="88">
        <v>0.5514298547686779</v>
      </c>
      <c r="J249" s="89">
        <v>0.70785804816223064</v>
      </c>
      <c r="K249" s="90">
        <v>0.29174588086185044</v>
      </c>
      <c r="M249" s="86">
        <v>80</v>
      </c>
      <c r="N249" s="86">
        <v>537</v>
      </c>
      <c r="O249" s="87">
        <v>1578</v>
      </c>
      <c r="P249" s="88">
        <v>0.1</v>
      </c>
      <c r="Q249" s="88">
        <v>0.8</v>
      </c>
      <c r="R249" s="87">
        <v>796</v>
      </c>
      <c r="S249" s="88">
        <v>0.12541358121947377</v>
      </c>
      <c r="T249" s="88">
        <v>0.55144162596502289</v>
      </c>
      <c r="U249" s="89">
        <v>0.50443599493029145</v>
      </c>
      <c r="V249" s="90">
        <v>0.27724968314321924</v>
      </c>
      <c r="X249" s="90">
        <f t="shared" si="11"/>
        <v>0.20342205323193918</v>
      </c>
    </row>
    <row r="250" spans="2:24" ht="15" customHeight="1">
      <c r="B250" s="86">
        <v>2</v>
      </c>
      <c r="C250" s="86">
        <v>6</v>
      </c>
      <c r="D250" s="87">
        <v>1578</v>
      </c>
      <c r="E250" s="88">
        <v>0.1</v>
      </c>
      <c r="F250" s="88">
        <v>0.9</v>
      </c>
      <c r="G250" s="87">
        <v>1465</v>
      </c>
      <c r="H250" s="88">
        <v>0.21934421320556968</v>
      </c>
      <c r="I250" s="88">
        <v>0.77077406797424763</v>
      </c>
      <c r="J250" s="89">
        <v>0.92839036755386561</v>
      </c>
      <c r="K250" s="90">
        <v>0.36248415716096327</v>
      </c>
      <c r="M250" s="86">
        <v>25</v>
      </c>
      <c r="N250" s="86">
        <v>80</v>
      </c>
      <c r="O250" s="87">
        <v>1578</v>
      </c>
      <c r="P250" s="88">
        <v>0.1</v>
      </c>
      <c r="Q250" s="88">
        <v>0.9</v>
      </c>
      <c r="R250" s="87">
        <v>1375</v>
      </c>
      <c r="S250" s="88">
        <v>0.21663778162911612</v>
      </c>
      <c r="T250" s="88">
        <v>0.76807940759413895</v>
      </c>
      <c r="U250" s="89">
        <v>0.87135614702154629</v>
      </c>
      <c r="V250" s="90">
        <v>0.34326151246303338</v>
      </c>
      <c r="X250" s="90">
        <f t="shared" si="11"/>
        <v>5.7034220532319324E-2</v>
      </c>
    </row>
    <row r="251" spans="2:24">
      <c r="B251" s="86">
        <v>1</v>
      </c>
      <c r="C251" s="86">
        <v>2</v>
      </c>
      <c r="D251" s="87">
        <v>1578</v>
      </c>
      <c r="E251" s="88">
        <v>0.1</v>
      </c>
      <c r="F251" s="88">
        <v>1</v>
      </c>
      <c r="G251" s="87">
        <v>1531</v>
      </c>
      <c r="H251" s="88">
        <v>0.22922593202575237</v>
      </c>
      <c r="I251" s="88">
        <v>1</v>
      </c>
      <c r="J251" s="89">
        <v>0.97021546261089986</v>
      </c>
      <c r="K251" s="90">
        <v>0.42325728770595689</v>
      </c>
      <c r="M251" s="86">
        <v>1</v>
      </c>
      <c r="N251" s="86">
        <v>25</v>
      </c>
      <c r="O251" s="87">
        <v>1578</v>
      </c>
      <c r="P251" s="88">
        <v>0.1</v>
      </c>
      <c r="Q251" s="88">
        <v>1</v>
      </c>
      <c r="R251" s="87">
        <v>1472</v>
      </c>
      <c r="S251" s="88">
        <v>0.23192059240586105</v>
      </c>
      <c r="T251" s="88">
        <v>1</v>
      </c>
      <c r="U251" s="89">
        <v>0.93282636248415718</v>
      </c>
      <c r="V251" s="90">
        <v>0.40221799746514575</v>
      </c>
      <c r="X251" s="90">
        <f t="shared" si="11"/>
        <v>3.738910012674268E-2</v>
      </c>
    </row>
    <row r="252" spans="2:24">
      <c r="B252" s="262" t="s">
        <v>3</v>
      </c>
      <c r="C252" s="263"/>
      <c r="D252" s="91">
        <f>+SUM(D242:D251)</f>
        <v>15780</v>
      </c>
      <c r="E252" s="92"/>
      <c r="F252" s="92"/>
      <c r="G252" s="91">
        <f>+SUM(G242:G251)</f>
        <v>6679</v>
      </c>
      <c r="H252" s="92"/>
      <c r="I252" s="92"/>
      <c r="J252" s="93"/>
      <c r="K252" s="93"/>
      <c r="M252" s="262" t="s">
        <v>3</v>
      </c>
      <c r="N252" s="263"/>
      <c r="O252" s="91">
        <f>+SUM(O242:O251)</f>
        <v>15780</v>
      </c>
      <c r="P252" s="92"/>
      <c r="Q252" s="92"/>
      <c r="R252" s="91">
        <f>+SUM(R242:R251)</f>
        <v>6347</v>
      </c>
      <c r="S252" s="92"/>
      <c r="T252" s="92"/>
      <c r="U252" s="93"/>
      <c r="V252" s="93"/>
    </row>
    <row r="260" spans="2:25" ht="17.399999999999999">
      <c r="B260" s="2" t="s">
        <v>1664</v>
      </c>
    </row>
    <row r="262" spans="2:25">
      <c r="B262" s="3" t="s">
        <v>1676</v>
      </c>
      <c r="N262" s="3" t="s">
        <v>271</v>
      </c>
    </row>
    <row r="264" spans="2:25">
      <c r="B264" s="76" t="s">
        <v>253</v>
      </c>
      <c r="C264" s="76" t="s">
        <v>260</v>
      </c>
      <c r="D264" s="76" t="s">
        <v>261</v>
      </c>
      <c r="E264" s="131"/>
      <c r="F264" s="132"/>
      <c r="G264" s="133"/>
      <c r="H264" s="132"/>
      <c r="I264" s="132"/>
      <c r="J264" s="134"/>
      <c r="K264" s="134"/>
      <c r="N264" s="76" t="s">
        <v>253</v>
      </c>
      <c r="O264" s="76" t="s">
        <v>260</v>
      </c>
      <c r="P264" s="76" t="s">
        <v>261</v>
      </c>
      <c r="Q264" s="131"/>
      <c r="R264" s="132"/>
      <c r="S264" s="133"/>
      <c r="T264" s="132"/>
      <c r="U264" s="132"/>
      <c r="V264" s="134"/>
      <c r="W264" s="134"/>
    </row>
    <row r="265" spans="2:25">
      <c r="B265" s="81">
        <v>44.685743469869813</v>
      </c>
      <c r="C265" s="81">
        <v>83.952533888580589</v>
      </c>
      <c r="D265" s="81">
        <v>67.905067777161193</v>
      </c>
      <c r="E265" s="135"/>
      <c r="F265" s="132"/>
      <c r="G265" s="133"/>
      <c r="H265" s="132"/>
      <c r="I265" s="132"/>
      <c r="J265" s="134"/>
      <c r="K265" s="134"/>
      <c r="N265" s="81">
        <v>43.468072170867039</v>
      </c>
      <c r="O265" s="81">
        <v>84.924174804673186</v>
      </c>
      <c r="P265" s="81">
        <v>69.848349609346386</v>
      </c>
      <c r="Q265" s="135"/>
      <c r="R265" s="132"/>
      <c r="S265" s="133"/>
      <c r="T265" s="132"/>
      <c r="U265" s="132"/>
      <c r="V265" s="134"/>
      <c r="W265" s="134"/>
    </row>
    <row r="266" spans="2:25" ht="15" customHeight="1">
      <c r="B266" s="286" t="s">
        <v>262</v>
      </c>
      <c r="C266" s="286"/>
      <c r="D266" s="267" t="s">
        <v>3</v>
      </c>
      <c r="E266" s="267"/>
      <c r="F266" s="267"/>
      <c r="G266" s="268" t="s">
        <v>79</v>
      </c>
      <c r="H266" s="269"/>
      <c r="I266" s="270"/>
      <c r="J266" s="271" t="s">
        <v>263</v>
      </c>
      <c r="K266" s="271"/>
      <c r="N266" s="286" t="s">
        <v>262</v>
      </c>
      <c r="O266" s="286"/>
      <c r="P266" s="267" t="s">
        <v>3</v>
      </c>
      <c r="Q266" s="267"/>
      <c r="R266" s="267"/>
      <c r="S266" s="268" t="s">
        <v>79</v>
      </c>
      <c r="T266" s="269"/>
      <c r="U266" s="270"/>
      <c r="V266" s="271" t="s">
        <v>263</v>
      </c>
      <c r="W266" s="271"/>
      <c r="Y266" s="141"/>
    </row>
    <row r="267" spans="2:25">
      <c r="B267" s="83" t="s">
        <v>264</v>
      </c>
      <c r="C267" s="83" t="s">
        <v>265</v>
      </c>
      <c r="D267" s="84" t="s">
        <v>266</v>
      </c>
      <c r="E267" s="83" t="s">
        <v>267</v>
      </c>
      <c r="F267" s="83" t="s">
        <v>268</v>
      </c>
      <c r="G267" s="84" t="s">
        <v>266</v>
      </c>
      <c r="H267" s="83" t="s">
        <v>267</v>
      </c>
      <c r="I267" s="83" t="s">
        <v>268</v>
      </c>
      <c r="J267" s="85" t="s">
        <v>269</v>
      </c>
      <c r="K267" s="83" t="s">
        <v>270</v>
      </c>
      <c r="N267" s="83" t="s">
        <v>264</v>
      </c>
      <c r="O267" s="83" t="s">
        <v>265</v>
      </c>
      <c r="P267" s="84" t="s">
        <v>266</v>
      </c>
      <c r="Q267" s="83" t="s">
        <v>267</v>
      </c>
      <c r="R267" s="83" t="s">
        <v>268</v>
      </c>
      <c r="S267" s="84" t="s">
        <v>266</v>
      </c>
      <c r="T267" s="83" t="s">
        <v>267</v>
      </c>
      <c r="U267" s="83" t="s">
        <v>268</v>
      </c>
      <c r="V267" s="85" t="s">
        <v>269</v>
      </c>
      <c r="W267" s="83" t="s">
        <v>270</v>
      </c>
      <c r="Y267" s="139" t="s">
        <v>1665</v>
      </c>
    </row>
    <row r="268" spans="2:25">
      <c r="B268" s="86">
        <v>910</v>
      </c>
      <c r="C268" s="86">
        <v>999</v>
      </c>
      <c r="D268" s="87">
        <v>789</v>
      </c>
      <c r="E268" s="88">
        <v>0.05</v>
      </c>
      <c r="F268" s="88">
        <v>0.05</v>
      </c>
      <c r="G268" s="87">
        <v>23</v>
      </c>
      <c r="H268" s="88">
        <v>3.4200743494423791E-3</v>
      </c>
      <c r="I268" s="88">
        <v>3.4200743494423791E-3</v>
      </c>
      <c r="J268" s="89">
        <v>2.9150823827629912E-2</v>
      </c>
      <c r="K268" s="88">
        <v>2.9150823827629912E-2</v>
      </c>
      <c r="N268" s="86">
        <v>960</v>
      </c>
      <c r="O268" s="86">
        <v>999</v>
      </c>
      <c r="P268" s="87">
        <v>789</v>
      </c>
      <c r="Q268" s="88">
        <v>0.05</v>
      </c>
      <c r="R268" s="88">
        <v>0.05</v>
      </c>
      <c r="S268" s="87">
        <v>58</v>
      </c>
      <c r="T268" s="88">
        <v>9.0695856137607504E-3</v>
      </c>
      <c r="U268" s="88">
        <v>9.0695856137607504E-3</v>
      </c>
      <c r="V268" s="89">
        <v>7.3510773130544993E-2</v>
      </c>
      <c r="W268" s="88">
        <v>7.3510773130544993E-2</v>
      </c>
      <c r="Y268" s="136">
        <f>+J268-V268</f>
        <v>-4.4359949302915078E-2</v>
      </c>
    </row>
    <row r="269" spans="2:25">
      <c r="B269" s="86">
        <v>878</v>
      </c>
      <c r="C269" s="86">
        <v>909</v>
      </c>
      <c r="D269" s="87">
        <v>789</v>
      </c>
      <c r="E269" s="88">
        <v>0.05</v>
      </c>
      <c r="F269" s="88">
        <v>0.1</v>
      </c>
      <c r="G269" s="87">
        <v>52</v>
      </c>
      <c r="H269" s="88">
        <v>7.7323420074349438E-3</v>
      </c>
      <c r="I269" s="88">
        <v>1.1152416356877323E-2</v>
      </c>
      <c r="J269" s="89">
        <v>6.5906210392902412E-2</v>
      </c>
      <c r="K269" s="88">
        <v>4.7528517110266157E-2</v>
      </c>
      <c r="N269" s="86">
        <v>952</v>
      </c>
      <c r="O269" s="86">
        <v>960</v>
      </c>
      <c r="P269" s="87">
        <v>789</v>
      </c>
      <c r="Q269" s="88">
        <v>0.05</v>
      </c>
      <c r="R269" s="88">
        <v>0.1</v>
      </c>
      <c r="S269" s="87">
        <v>62</v>
      </c>
      <c r="T269" s="88">
        <v>9.6950742767787333E-3</v>
      </c>
      <c r="U269" s="88">
        <v>1.8764659890539485E-2</v>
      </c>
      <c r="V269" s="89">
        <v>7.8580481622306714E-2</v>
      </c>
      <c r="W269" s="88">
        <v>7.6045627376425853E-2</v>
      </c>
      <c r="Y269" s="136">
        <f t="shared" ref="Y269:Y287" si="12">+J269-V269</f>
        <v>-1.2674271229404302E-2</v>
      </c>
    </row>
    <row r="270" spans="2:25">
      <c r="B270" s="86">
        <v>848</v>
      </c>
      <c r="C270" s="86">
        <v>878</v>
      </c>
      <c r="D270" s="87">
        <v>789</v>
      </c>
      <c r="E270" s="88">
        <v>0.05</v>
      </c>
      <c r="F270" s="88">
        <v>0.15</v>
      </c>
      <c r="G270" s="87">
        <v>76</v>
      </c>
      <c r="H270" s="88">
        <v>1.1301115241635688E-2</v>
      </c>
      <c r="I270" s="88">
        <v>2.2453531598513012E-2</v>
      </c>
      <c r="J270" s="89">
        <v>9.632446134347275E-2</v>
      </c>
      <c r="K270" s="88">
        <v>6.3793831854668359E-2</v>
      </c>
      <c r="N270" s="86">
        <v>943</v>
      </c>
      <c r="O270" s="86">
        <v>952</v>
      </c>
      <c r="P270" s="87">
        <v>789</v>
      </c>
      <c r="Q270" s="88">
        <v>0.05</v>
      </c>
      <c r="R270" s="88">
        <v>0.15</v>
      </c>
      <c r="S270" s="87">
        <v>96</v>
      </c>
      <c r="T270" s="88">
        <v>1.5011727912431588E-2</v>
      </c>
      <c r="U270" s="88">
        <v>3.377638780297107E-2</v>
      </c>
      <c r="V270" s="89">
        <v>0.12167300380228137</v>
      </c>
      <c r="W270" s="88">
        <v>9.125475285171103E-2</v>
      </c>
      <c r="Y270" s="136">
        <f t="shared" si="12"/>
        <v>-2.5348542458808618E-2</v>
      </c>
    </row>
    <row r="271" spans="2:25">
      <c r="B271" s="86">
        <v>817</v>
      </c>
      <c r="C271" s="86">
        <v>848</v>
      </c>
      <c r="D271" s="87">
        <v>789</v>
      </c>
      <c r="E271" s="88">
        <v>0.05</v>
      </c>
      <c r="F271" s="88">
        <v>0.2</v>
      </c>
      <c r="G271" s="87">
        <v>74</v>
      </c>
      <c r="H271" s="88">
        <v>1.100371747211896E-2</v>
      </c>
      <c r="I271" s="88">
        <v>3.3457249070631967E-2</v>
      </c>
      <c r="J271" s="89">
        <v>9.378960709759189E-2</v>
      </c>
      <c r="K271" s="88">
        <v>7.1292775665399238E-2</v>
      </c>
      <c r="N271" s="86">
        <v>931</v>
      </c>
      <c r="O271" s="86">
        <v>943</v>
      </c>
      <c r="P271" s="87">
        <v>789</v>
      </c>
      <c r="Q271" s="88">
        <v>0.05</v>
      </c>
      <c r="R271" s="88">
        <v>0.2</v>
      </c>
      <c r="S271" s="87">
        <v>111</v>
      </c>
      <c r="T271" s="88">
        <v>1.7357310398749024E-2</v>
      </c>
      <c r="U271" s="88">
        <v>5.1133698201720097E-2</v>
      </c>
      <c r="V271" s="89">
        <v>0.14068441064638784</v>
      </c>
      <c r="W271" s="88">
        <v>0.10361216730038023</v>
      </c>
      <c r="Y271" s="136">
        <f t="shared" si="12"/>
        <v>-4.6894803548795952E-2</v>
      </c>
    </row>
    <row r="272" spans="2:25">
      <c r="B272" s="86">
        <v>781</v>
      </c>
      <c r="C272" s="86">
        <v>817</v>
      </c>
      <c r="D272" s="87">
        <v>789</v>
      </c>
      <c r="E272" s="88">
        <v>0.05</v>
      </c>
      <c r="F272" s="88">
        <v>0.25</v>
      </c>
      <c r="G272" s="87">
        <v>107</v>
      </c>
      <c r="H272" s="88">
        <v>1.5910780669144982E-2</v>
      </c>
      <c r="I272" s="88">
        <v>4.9368029739776949E-2</v>
      </c>
      <c r="J272" s="89">
        <v>0.13561470215462612</v>
      </c>
      <c r="K272" s="88">
        <v>8.4157160963244618E-2</v>
      </c>
      <c r="N272" s="86">
        <v>919</v>
      </c>
      <c r="O272" s="86">
        <v>931</v>
      </c>
      <c r="P272" s="87">
        <v>789</v>
      </c>
      <c r="Q272" s="88">
        <v>0.05</v>
      </c>
      <c r="R272" s="88">
        <v>0.25</v>
      </c>
      <c r="S272" s="87">
        <v>141</v>
      </c>
      <c r="T272" s="88">
        <v>2.2048475371383894E-2</v>
      </c>
      <c r="U272" s="88">
        <v>7.3182173573103984E-2</v>
      </c>
      <c r="V272" s="89">
        <v>0.17870722433460076</v>
      </c>
      <c r="W272" s="88">
        <v>0.11863117870722434</v>
      </c>
      <c r="Y272" s="136">
        <f t="shared" si="12"/>
        <v>-4.3092522179974641E-2</v>
      </c>
    </row>
    <row r="273" spans="2:25">
      <c r="B273" s="86">
        <v>741</v>
      </c>
      <c r="C273" s="86">
        <v>781</v>
      </c>
      <c r="D273" s="87">
        <v>789</v>
      </c>
      <c r="E273" s="88">
        <v>0.05</v>
      </c>
      <c r="F273" s="88">
        <v>0.3</v>
      </c>
      <c r="G273" s="87">
        <v>137</v>
      </c>
      <c r="H273" s="88">
        <v>2.037174721189591E-2</v>
      </c>
      <c r="I273" s="88">
        <v>6.9739776951672869E-2</v>
      </c>
      <c r="J273" s="89">
        <v>0.17363751584283904</v>
      </c>
      <c r="K273" s="88">
        <v>9.9070553443177015E-2</v>
      </c>
      <c r="N273" s="86">
        <v>904</v>
      </c>
      <c r="O273" s="86">
        <v>919</v>
      </c>
      <c r="P273" s="87">
        <v>789</v>
      </c>
      <c r="Q273" s="88">
        <v>0.05</v>
      </c>
      <c r="R273" s="88">
        <v>0.3</v>
      </c>
      <c r="S273" s="87">
        <v>158</v>
      </c>
      <c r="T273" s="88">
        <v>2.4706802189210321E-2</v>
      </c>
      <c r="U273" s="88">
        <v>9.7888975762314312E-2</v>
      </c>
      <c r="V273" s="89">
        <v>0.2002534854245881</v>
      </c>
      <c r="W273" s="88">
        <v>0.13223489649345163</v>
      </c>
      <c r="Y273" s="136">
        <f t="shared" si="12"/>
        <v>-2.6615969581749055E-2</v>
      </c>
    </row>
    <row r="274" spans="2:25">
      <c r="B274" s="86">
        <v>688</v>
      </c>
      <c r="C274" s="86">
        <v>740</v>
      </c>
      <c r="D274" s="87">
        <v>789</v>
      </c>
      <c r="E274" s="88">
        <v>0.05</v>
      </c>
      <c r="F274" s="88">
        <v>0.35</v>
      </c>
      <c r="G274" s="87">
        <v>167</v>
      </c>
      <c r="H274" s="88">
        <v>2.4832713754646841E-2</v>
      </c>
      <c r="I274" s="88">
        <v>9.4572490706319706E-2</v>
      </c>
      <c r="J274" s="89">
        <v>0.21166032953105196</v>
      </c>
      <c r="K274" s="88">
        <v>0.11515480717001629</v>
      </c>
      <c r="N274" s="86">
        <v>883</v>
      </c>
      <c r="O274" s="86">
        <v>904</v>
      </c>
      <c r="P274" s="87">
        <v>789</v>
      </c>
      <c r="Q274" s="88">
        <v>0.05</v>
      </c>
      <c r="R274" s="88">
        <v>0.35</v>
      </c>
      <c r="S274" s="87">
        <v>160</v>
      </c>
      <c r="T274" s="88">
        <v>2.5019546520719312E-2</v>
      </c>
      <c r="U274" s="88">
        <v>0.12290852228303362</v>
      </c>
      <c r="V274" s="89">
        <v>0.20278833967046894</v>
      </c>
      <c r="W274" s="88">
        <v>0.1423139598044541</v>
      </c>
      <c r="Y274" s="136">
        <f t="shared" si="12"/>
        <v>8.8719898605830183E-3</v>
      </c>
    </row>
    <row r="275" spans="2:25">
      <c r="B275" s="86">
        <v>622</v>
      </c>
      <c r="C275" s="86">
        <v>688</v>
      </c>
      <c r="D275" s="87">
        <v>789</v>
      </c>
      <c r="E275" s="88">
        <v>0.05</v>
      </c>
      <c r="F275" s="88">
        <v>0.4</v>
      </c>
      <c r="G275" s="87">
        <v>197</v>
      </c>
      <c r="H275" s="88">
        <v>2.9293680297397769E-2</v>
      </c>
      <c r="I275" s="88">
        <v>0.12386617100371747</v>
      </c>
      <c r="J275" s="89">
        <v>0.24968314321926488</v>
      </c>
      <c r="K275" s="88">
        <v>0.13197084917617238</v>
      </c>
      <c r="N275" s="86">
        <v>855</v>
      </c>
      <c r="O275" s="86">
        <v>883</v>
      </c>
      <c r="P275" s="87">
        <v>789</v>
      </c>
      <c r="Q275" s="88">
        <v>0.05</v>
      </c>
      <c r="R275" s="88">
        <v>0.4</v>
      </c>
      <c r="S275" s="87">
        <v>200</v>
      </c>
      <c r="T275" s="88">
        <v>3.1274433150899138E-2</v>
      </c>
      <c r="U275" s="88">
        <v>0.15418295543393276</v>
      </c>
      <c r="V275" s="89">
        <v>0.25348542458808621</v>
      </c>
      <c r="W275" s="88">
        <v>0.15621039290240812</v>
      </c>
      <c r="Y275" s="136">
        <f t="shared" si="12"/>
        <v>-3.8022813688213253E-3</v>
      </c>
    </row>
    <row r="276" spans="2:25">
      <c r="B276" s="86">
        <v>536</v>
      </c>
      <c r="C276" s="86">
        <v>622</v>
      </c>
      <c r="D276" s="87">
        <v>789</v>
      </c>
      <c r="E276" s="88">
        <v>0.05</v>
      </c>
      <c r="F276" s="88">
        <v>0.45</v>
      </c>
      <c r="G276" s="87">
        <v>193</v>
      </c>
      <c r="H276" s="88">
        <v>2.8698884758364313E-2</v>
      </c>
      <c r="I276" s="88">
        <v>0.15256505576208179</v>
      </c>
      <c r="J276" s="89">
        <v>0.24461343472750316</v>
      </c>
      <c r="K276" s="88">
        <v>0.14448669201520911</v>
      </c>
      <c r="N276" s="86">
        <v>815</v>
      </c>
      <c r="O276" s="86">
        <v>855</v>
      </c>
      <c r="P276" s="87">
        <v>789</v>
      </c>
      <c r="Q276" s="88">
        <v>0.05</v>
      </c>
      <c r="R276" s="88">
        <v>0.45</v>
      </c>
      <c r="S276" s="87">
        <v>193</v>
      </c>
      <c r="T276" s="88">
        <v>3.0179827990617671E-2</v>
      </c>
      <c r="U276" s="88">
        <v>0.18436278342455042</v>
      </c>
      <c r="V276" s="89">
        <v>0.24461343472750316</v>
      </c>
      <c r="W276" s="88">
        <v>0.16603295310519645</v>
      </c>
      <c r="Y276" s="136">
        <f t="shared" si="12"/>
        <v>0</v>
      </c>
    </row>
    <row r="277" spans="2:25">
      <c r="B277" s="86">
        <v>433</v>
      </c>
      <c r="C277" s="86">
        <v>536</v>
      </c>
      <c r="D277" s="87">
        <v>789</v>
      </c>
      <c r="E277" s="88">
        <v>0.05</v>
      </c>
      <c r="F277" s="88">
        <v>0.5</v>
      </c>
      <c r="G277" s="87">
        <v>228</v>
      </c>
      <c r="H277" s="88">
        <v>3.3903345724907066E-2</v>
      </c>
      <c r="I277" s="88">
        <v>0.18646840148698884</v>
      </c>
      <c r="J277" s="89">
        <v>0.28897338403041822</v>
      </c>
      <c r="K277" s="88">
        <v>0.15893536121673005</v>
      </c>
      <c r="N277" s="86">
        <v>747</v>
      </c>
      <c r="O277" s="86">
        <v>815</v>
      </c>
      <c r="P277" s="87">
        <v>789</v>
      </c>
      <c r="Q277" s="88">
        <v>0.05</v>
      </c>
      <c r="R277" s="88">
        <v>0.5</v>
      </c>
      <c r="S277" s="87">
        <v>216</v>
      </c>
      <c r="T277" s="88">
        <v>3.377638780297107E-2</v>
      </c>
      <c r="U277" s="88">
        <v>0.21813917122752149</v>
      </c>
      <c r="V277" s="89">
        <v>0.27376425855513309</v>
      </c>
      <c r="W277" s="88">
        <v>0.17680608365019013</v>
      </c>
      <c r="Y277" s="136">
        <f t="shared" si="12"/>
        <v>1.5209125475285135E-2</v>
      </c>
    </row>
    <row r="278" spans="2:25">
      <c r="B278" s="86">
        <v>335</v>
      </c>
      <c r="C278" s="86">
        <v>433</v>
      </c>
      <c r="D278" s="87">
        <v>789</v>
      </c>
      <c r="E278" s="88">
        <v>0.05</v>
      </c>
      <c r="F278" s="88">
        <v>0.55000000000000004</v>
      </c>
      <c r="G278" s="87">
        <v>253</v>
      </c>
      <c r="H278" s="88">
        <v>3.7620817843866172E-2</v>
      </c>
      <c r="I278" s="88">
        <v>0.22408921933085502</v>
      </c>
      <c r="J278" s="89">
        <v>0.32065906210392903</v>
      </c>
      <c r="K278" s="88">
        <v>0.17363751584283904</v>
      </c>
      <c r="N278" s="86">
        <v>673</v>
      </c>
      <c r="O278" s="86">
        <v>747</v>
      </c>
      <c r="P278" s="87">
        <v>789</v>
      </c>
      <c r="Q278" s="88">
        <v>0.05</v>
      </c>
      <c r="R278" s="88">
        <v>0.55000000000000004</v>
      </c>
      <c r="S278" s="87">
        <v>252</v>
      </c>
      <c r="T278" s="88">
        <v>3.9405785770132915E-2</v>
      </c>
      <c r="U278" s="88">
        <v>0.2575449569976544</v>
      </c>
      <c r="V278" s="89">
        <v>0.3193916349809886</v>
      </c>
      <c r="W278" s="88">
        <v>0.18976840649844451</v>
      </c>
      <c r="Y278" s="136">
        <f t="shared" si="12"/>
        <v>1.2674271229404233E-3</v>
      </c>
    </row>
    <row r="279" spans="2:25">
      <c r="B279" s="86">
        <v>242</v>
      </c>
      <c r="C279" s="86">
        <v>335</v>
      </c>
      <c r="D279" s="87">
        <v>789</v>
      </c>
      <c r="E279" s="88">
        <v>0.05</v>
      </c>
      <c r="F279" s="88">
        <v>0.6</v>
      </c>
      <c r="G279" s="87">
        <v>288</v>
      </c>
      <c r="H279" s="88">
        <v>4.2825278810408922E-2</v>
      </c>
      <c r="I279" s="88">
        <v>0.26691449814126395</v>
      </c>
      <c r="J279" s="89">
        <v>0.36501901140684412</v>
      </c>
      <c r="K279" s="88">
        <v>0.18958597380650613</v>
      </c>
      <c r="N279" s="86">
        <v>644</v>
      </c>
      <c r="O279" s="86">
        <v>673</v>
      </c>
      <c r="P279" s="87">
        <v>789</v>
      </c>
      <c r="Q279" s="88">
        <v>0.05</v>
      </c>
      <c r="R279" s="88">
        <v>0.6</v>
      </c>
      <c r="S279" s="87">
        <v>343</v>
      </c>
      <c r="T279" s="88">
        <v>5.3635652853792022E-2</v>
      </c>
      <c r="U279" s="88">
        <v>0.31118060985144647</v>
      </c>
      <c r="V279" s="89">
        <v>0.43472750316856779</v>
      </c>
      <c r="W279" s="88">
        <v>0.21018166455428813</v>
      </c>
      <c r="Y279" s="136">
        <f t="shared" si="12"/>
        <v>-6.9708491761723668E-2</v>
      </c>
    </row>
    <row r="280" spans="2:25">
      <c r="B280" s="86">
        <v>163</v>
      </c>
      <c r="C280" s="86">
        <v>242</v>
      </c>
      <c r="D280" s="87">
        <v>789</v>
      </c>
      <c r="E280" s="88">
        <v>0.05</v>
      </c>
      <c r="F280" s="88">
        <v>0.65</v>
      </c>
      <c r="G280" s="87">
        <v>351</v>
      </c>
      <c r="H280" s="88">
        <v>5.2193308550185877E-2</v>
      </c>
      <c r="I280" s="88">
        <v>0.31910780669144984</v>
      </c>
      <c r="J280" s="89">
        <v>0.44486692015209123</v>
      </c>
      <c r="K280" s="88">
        <v>0.20922296967924345</v>
      </c>
      <c r="N280" s="86">
        <v>605</v>
      </c>
      <c r="O280" s="86">
        <v>644</v>
      </c>
      <c r="P280" s="87">
        <v>789</v>
      </c>
      <c r="Q280" s="88">
        <v>0.05</v>
      </c>
      <c r="R280" s="88">
        <v>0.65</v>
      </c>
      <c r="S280" s="87">
        <v>340</v>
      </c>
      <c r="T280" s="88">
        <v>5.3166536356528536E-2</v>
      </c>
      <c r="U280" s="88">
        <v>0.36434714620797498</v>
      </c>
      <c r="V280" s="89">
        <v>0.43092522179974652</v>
      </c>
      <c r="W280" s="88">
        <v>0.22716193818855415</v>
      </c>
      <c r="Y280" s="136">
        <f t="shared" si="12"/>
        <v>1.3941698352344711E-2</v>
      </c>
    </row>
    <row r="281" spans="2:25">
      <c r="B281" s="86">
        <v>91</v>
      </c>
      <c r="C281" s="86">
        <v>163</v>
      </c>
      <c r="D281" s="87">
        <v>789</v>
      </c>
      <c r="E281" s="88">
        <v>0.05</v>
      </c>
      <c r="F281" s="88">
        <v>0.7</v>
      </c>
      <c r="G281" s="87">
        <v>430</v>
      </c>
      <c r="H281" s="88">
        <v>6.394052044609666E-2</v>
      </c>
      <c r="I281" s="88">
        <v>0.3830483271375465</v>
      </c>
      <c r="J281" s="89">
        <v>0.54499366286438533</v>
      </c>
      <c r="K281" s="88">
        <v>0.23320659062103929</v>
      </c>
      <c r="N281" s="86">
        <v>537</v>
      </c>
      <c r="O281" s="86">
        <v>605</v>
      </c>
      <c r="P281" s="87">
        <v>789</v>
      </c>
      <c r="Q281" s="88">
        <v>0.05</v>
      </c>
      <c r="R281" s="88">
        <v>0.7</v>
      </c>
      <c r="S281" s="87">
        <v>379</v>
      </c>
      <c r="T281" s="88">
        <v>5.9265050820953867E-2</v>
      </c>
      <c r="U281" s="88">
        <v>0.42361219702892883</v>
      </c>
      <c r="V281" s="89">
        <v>0.4803548795944233</v>
      </c>
      <c r="W281" s="88">
        <v>0.24524714828897337</v>
      </c>
      <c r="Y281" s="136">
        <f t="shared" si="12"/>
        <v>6.463878326996203E-2</v>
      </c>
    </row>
    <row r="282" spans="2:25">
      <c r="B282" s="86">
        <v>29</v>
      </c>
      <c r="C282" s="86">
        <v>91</v>
      </c>
      <c r="D282" s="87">
        <v>789</v>
      </c>
      <c r="E282" s="88">
        <v>0.05</v>
      </c>
      <c r="F282" s="88">
        <v>0.75</v>
      </c>
      <c r="G282" s="87">
        <v>517</v>
      </c>
      <c r="H282" s="88">
        <v>7.6877323420074348E-2</v>
      </c>
      <c r="I282" s="88">
        <v>0.4599256505576208</v>
      </c>
      <c r="J282" s="89">
        <v>0.65525982256020276</v>
      </c>
      <c r="K282" s="88">
        <v>0.26134347275031683</v>
      </c>
      <c r="N282" s="86">
        <v>363</v>
      </c>
      <c r="O282" s="86">
        <v>537</v>
      </c>
      <c r="P282" s="87">
        <v>789</v>
      </c>
      <c r="Q282" s="88">
        <v>0.05</v>
      </c>
      <c r="R282" s="88">
        <v>0.75</v>
      </c>
      <c r="S282" s="87">
        <v>355</v>
      </c>
      <c r="T282" s="88">
        <v>5.5512118842845973E-2</v>
      </c>
      <c r="U282" s="88">
        <v>0.47912431587177484</v>
      </c>
      <c r="V282" s="89">
        <v>0.44993662864385298</v>
      </c>
      <c r="W282" s="88">
        <v>0.25889311364596534</v>
      </c>
      <c r="Y282" s="136">
        <f t="shared" si="12"/>
        <v>0.20532319391634979</v>
      </c>
    </row>
    <row r="283" spans="2:25">
      <c r="B283" s="86">
        <v>6</v>
      </c>
      <c r="C283" s="86">
        <v>29</v>
      </c>
      <c r="D283" s="87">
        <v>789</v>
      </c>
      <c r="E283" s="88">
        <v>0.05</v>
      </c>
      <c r="F283" s="88">
        <v>0.8</v>
      </c>
      <c r="G283" s="87">
        <v>618</v>
      </c>
      <c r="H283" s="88">
        <v>9.1895910780669152E-2</v>
      </c>
      <c r="I283" s="88">
        <v>0.55182156133828997</v>
      </c>
      <c r="J283" s="89">
        <v>0.78326996197718635</v>
      </c>
      <c r="K283" s="88">
        <v>0.29396387832699622</v>
      </c>
      <c r="N283" s="86">
        <v>80</v>
      </c>
      <c r="O283" s="86">
        <v>362</v>
      </c>
      <c r="P283" s="87">
        <v>789</v>
      </c>
      <c r="Q283" s="88">
        <v>0.05</v>
      </c>
      <c r="R283" s="88">
        <v>0.8</v>
      </c>
      <c r="S283" s="87">
        <v>454</v>
      </c>
      <c r="T283" s="88">
        <v>7.099296325254105E-2</v>
      </c>
      <c r="U283" s="88">
        <v>0.55011727912431585</v>
      </c>
      <c r="V283" s="89">
        <v>0.5754119138149556</v>
      </c>
      <c r="W283" s="88">
        <v>0.27867553865652728</v>
      </c>
      <c r="Y283" s="136">
        <f t="shared" si="12"/>
        <v>0.20785804816223075</v>
      </c>
    </row>
    <row r="284" spans="2:25">
      <c r="B284" s="86">
        <v>3</v>
      </c>
      <c r="C284" s="86">
        <v>6</v>
      </c>
      <c r="D284" s="87">
        <v>789</v>
      </c>
      <c r="E284" s="88">
        <v>0.05</v>
      </c>
      <c r="F284" s="88">
        <v>0.85</v>
      </c>
      <c r="G284" s="87">
        <v>706</v>
      </c>
      <c r="H284" s="88">
        <v>0.10498141263940521</v>
      </c>
      <c r="I284" s="88">
        <v>0.65680297397769516</v>
      </c>
      <c r="J284" s="89">
        <v>0.89480354879594426</v>
      </c>
      <c r="K284" s="88">
        <v>0.3293073883545814</v>
      </c>
      <c r="N284" s="86">
        <v>36</v>
      </c>
      <c r="O284" s="86">
        <v>80</v>
      </c>
      <c r="P284" s="87">
        <v>789</v>
      </c>
      <c r="Q284" s="88">
        <v>0.05</v>
      </c>
      <c r="R284" s="88">
        <v>0.85</v>
      </c>
      <c r="S284" s="87">
        <v>673</v>
      </c>
      <c r="T284" s="88">
        <v>0.10523846755277561</v>
      </c>
      <c r="U284" s="88">
        <v>0.65535574667709151</v>
      </c>
      <c r="V284" s="89">
        <v>0.85297845373891001</v>
      </c>
      <c r="W284" s="88">
        <v>0.312458063073138</v>
      </c>
      <c r="Y284" s="136">
        <f t="shared" si="12"/>
        <v>4.1825095057034245E-2</v>
      </c>
    </row>
    <row r="285" spans="2:25">
      <c r="B285" s="86">
        <v>2</v>
      </c>
      <c r="C285" s="86">
        <v>3</v>
      </c>
      <c r="D285" s="87">
        <v>789</v>
      </c>
      <c r="E285" s="88">
        <v>0.05</v>
      </c>
      <c r="F285" s="88">
        <v>0.9</v>
      </c>
      <c r="G285" s="87">
        <v>778</v>
      </c>
      <c r="H285" s="88">
        <v>0.11568773234200744</v>
      </c>
      <c r="I285" s="88">
        <v>0.77249070631970262</v>
      </c>
      <c r="J285" s="89">
        <v>0.98605830164765529</v>
      </c>
      <c r="K285" s="88">
        <v>0.36579355020419657</v>
      </c>
      <c r="N285" s="86">
        <v>25</v>
      </c>
      <c r="O285" s="86">
        <v>36</v>
      </c>
      <c r="P285" s="87">
        <v>789</v>
      </c>
      <c r="Q285" s="88">
        <v>0.05</v>
      </c>
      <c r="R285" s="88">
        <v>0.9</v>
      </c>
      <c r="S285" s="87">
        <v>727</v>
      </c>
      <c r="T285" s="88">
        <v>0.11368256450351838</v>
      </c>
      <c r="U285" s="88">
        <v>0.76903831118060983</v>
      </c>
      <c r="V285" s="89">
        <v>0.92141951837769331</v>
      </c>
      <c r="W285" s="88">
        <v>0.3462892550345022</v>
      </c>
      <c r="Y285" s="136">
        <f t="shared" si="12"/>
        <v>6.4638783269961975E-2</v>
      </c>
    </row>
    <row r="286" spans="2:25">
      <c r="B286" s="86">
        <v>1</v>
      </c>
      <c r="C286" s="86">
        <v>2</v>
      </c>
      <c r="D286" s="87">
        <v>789</v>
      </c>
      <c r="E286" s="88">
        <v>0.05</v>
      </c>
      <c r="F286" s="88">
        <v>0.95</v>
      </c>
      <c r="G286" s="87">
        <v>766</v>
      </c>
      <c r="H286" s="88">
        <v>0.11390334572490707</v>
      </c>
      <c r="I286" s="88">
        <v>0.88639405204460964</v>
      </c>
      <c r="J286" s="89">
        <v>0.9708491761723701</v>
      </c>
      <c r="K286" s="88">
        <v>0.39763858314988992</v>
      </c>
      <c r="N286" s="86">
        <v>14</v>
      </c>
      <c r="O286" s="86">
        <v>25</v>
      </c>
      <c r="P286" s="87">
        <v>789</v>
      </c>
      <c r="Q286" s="88">
        <v>0.05</v>
      </c>
      <c r="R286" s="88">
        <v>0.95</v>
      </c>
      <c r="S286" s="87">
        <v>714</v>
      </c>
      <c r="T286" s="88">
        <v>0.11164972634870993</v>
      </c>
      <c r="U286" s="88">
        <v>0.88068803752931979</v>
      </c>
      <c r="V286" s="89">
        <v>0.90494296577946765</v>
      </c>
      <c r="W286" s="88">
        <v>0.37569208191581616</v>
      </c>
      <c r="Y286" s="136">
        <f t="shared" si="12"/>
        <v>6.5906210392902453E-2</v>
      </c>
    </row>
    <row r="287" spans="2:25">
      <c r="B287" s="86">
        <v>1</v>
      </c>
      <c r="C287" s="86">
        <v>1</v>
      </c>
      <c r="D287" s="87">
        <v>789</v>
      </c>
      <c r="E287" s="88">
        <v>0.05</v>
      </c>
      <c r="F287" s="88">
        <v>1</v>
      </c>
      <c r="G287" s="87">
        <v>764</v>
      </c>
      <c r="H287" s="88">
        <v>0.11360594795539034</v>
      </c>
      <c r="I287" s="88">
        <v>1</v>
      </c>
      <c r="J287" s="89">
        <v>0.96831432192648925</v>
      </c>
      <c r="K287" s="88">
        <v>0.42617237008871989</v>
      </c>
      <c r="N287" s="86">
        <v>1</v>
      </c>
      <c r="O287" s="86">
        <v>14</v>
      </c>
      <c r="P287" s="87">
        <v>789</v>
      </c>
      <c r="Q287" s="88">
        <v>0.05</v>
      </c>
      <c r="R287" s="88">
        <v>1</v>
      </c>
      <c r="S287" s="87">
        <v>763</v>
      </c>
      <c r="T287" s="88">
        <v>0.11931196247068022</v>
      </c>
      <c r="U287" s="88">
        <v>1</v>
      </c>
      <c r="V287" s="89">
        <v>0.96704689480354877</v>
      </c>
      <c r="W287" s="88">
        <v>0.40525982256020276</v>
      </c>
      <c r="Y287" s="136">
        <f t="shared" si="12"/>
        <v>1.2674271229404788E-3</v>
      </c>
    </row>
    <row r="288" spans="2:25">
      <c r="B288" s="285" t="s">
        <v>3</v>
      </c>
      <c r="C288" s="285"/>
      <c r="D288" s="107">
        <v>15780</v>
      </c>
      <c r="E288" s="137"/>
      <c r="F288" s="137"/>
      <c r="G288" s="107">
        <v>6725</v>
      </c>
      <c r="H288" s="137"/>
      <c r="I288" s="137"/>
      <c r="J288" s="138"/>
      <c r="K288" s="138"/>
      <c r="N288" s="285" t="s">
        <v>3</v>
      </c>
      <c r="O288" s="285"/>
      <c r="P288" s="107">
        <v>15780</v>
      </c>
      <c r="Q288" s="137"/>
      <c r="R288" s="137"/>
      <c r="S288" s="107">
        <v>6395</v>
      </c>
      <c r="T288" s="137"/>
      <c r="U288" s="137"/>
      <c r="V288" s="138"/>
      <c r="W288" s="138"/>
    </row>
    <row r="294" spans="2:29">
      <c r="B294" s="3" t="s">
        <v>1702</v>
      </c>
    </row>
    <row r="297" spans="2:29">
      <c r="C297" s="1" t="s">
        <v>1650</v>
      </c>
    </row>
    <row r="299" spans="2:29" ht="15.6">
      <c r="B299"/>
      <c r="C299"/>
      <c r="D299"/>
      <c r="E299"/>
      <c r="F299"/>
      <c r="G299"/>
      <c r="H299"/>
      <c r="I299"/>
      <c r="J299"/>
      <c r="K299"/>
      <c r="L299"/>
      <c r="M299"/>
      <c r="N299"/>
      <c r="O299"/>
      <c r="P299"/>
      <c r="Q299"/>
      <c r="R299"/>
      <c r="S299"/>
      <c r="T299"/>
      <c r="U299"/>
      <c r="V299"/>
      <c r="W299"/>
      <c r="X299"/>
      <c r="Y299"/>
      <c r="Z299"/>
      <c r="AA299"/>
      <c r="AB299"/>
      <c r="AC299"/>
    </row>
    <row r="300" spans="2:29" ht="15.6">
      <c r="B300"/>
      <c r="C300" t="s">
        <v>1703</v>
      </c>
      <c r="D300"/>
      <c r="E300"/>
      <c r="F300"/>
      <c r="G300"/>
      <c r="H300"/>
      <c r="I300"/>
      <c r="J300"/>
      <c r="K300"/>
      <c r="L300"/>
      <c r="M300"/>
      <c r="N300" t="s">
        <v>1704</v>
      </c>
      <c r="O300"/>
      <c r="P300"/>
      <c r="Q300"/>
      <c r="R300"/>
      <c r="S300"/>
      <c r="T300"/>
      <c r="U300"/>
      <c r="V300"/>
      <c r="W300"/>
      <c r="X300"/>
      <c r="Y300"/>
      <c r="Z300"/>
      <c r="AA300"/>
      <c r="AB300"/>
      <c r="AC300"/>
    </row>
    <row r="301" spans="2:29" ht="15.6">
      <c r="B301"/>
      <c r="C301" s="76" t="s">
        <v>253</v>
      </c>
      <c r="D301" s="76" t="s">
        <v>260</v>
      </c>
      <c r="E301" s="76" t="s">
        <v>261</v>
      </c>
      <c r="F301" s="77"/>
      <c r="G301" s="78"/>
      <c r="H301" s="79"/>
      <c r="I301" s="78"/>
      <c r="J301" s="78"/>
      <c r="K301" s="80"/>
      <c r="L301" s="80"/>
      <c r="M301"/>
      <c r="N301" s="76" t="s">
        <v>253</v>
      </c>
      <c r="O301" s="76" t="s">
        <v>260</v>
      </c>
      <c r="P301" s="76" t="s">
        <v>261</v>
      </c>
      <c r="Q301" s="77"/>
      <c r="R301" s="78"/>
      <c r="S301" s="79"/>
      <c r="T301" s="78"/>
      <c r="U301" s="78"/>
      <c r="V301" s="80"/>
      <c r="W301" s="80"/>
      <c r="X301"/>
      <c r="Y301"/>
      <c r="Z301"/>
      <c r="AA301"/>
      <c r="AB301"/>
      <c r="AC301"/>
    </row>
    <row r="302" spans="2:29" ht="15.6">
      <c r="B302"/>
      <c r="C302" s="81">
        <v>70.256027089737628</v>
      </c>
      <c r="D302" s="81">
        <v>92.044592015362909</v>
      </c>
      <c r="E302" s="81">
        <v>84.089184030725804</v>
      </c>
      <c r="F302" s="82"/>
      <c r="G302" s="78"/>
      <c r="H302" s="79"/>
      <c r="I302" s="78"/>
      <c r="J302" s="78"/>
      <c r="K302" s="80"/>
      <c r="L302" s="80"/>
      <c r="M302"/>
      <c r="N302" s="81">
        <v>70.346780266303071</v>
      </c>
      <c r="O302" s="81">
        <v>92.486604591521058</v>
      </c>
      <c r="P302" s="81">
        <v>84.973209183042115</v>
      </c>
      <c r="Q302" s="82"/>
      <c r="R302" s="78"/>
      <c r="S302" s="79"/>
      <c r="T302" s="78"/>
      <c r="U302" s="78"/>
      <c r="V302" s="80"/>
      <c r="W302" s="80"/>
      <c r="X302"/>
      <c r="Y302"/>
      <c r="Z302"/>
      <c r="AA302"/>
      <c r="AB302"/>
      <c r="AC302"/>
    </row>
    <row r="303" spans="2:29" ht="15.6" customHeight="1">
      <c r="B303"/>
      <c r="C303" s="279" t="s">
        <v>262</v>
      </c>
      <c r="D303" s="280"/>
      <c r="E303" s="267" t="s">
        <v>3</v>
      </c>
      <c r="F303" s="267"/>
      <c r="G303" s="267"/>
      <c r="H303" s="268" t="s">
        <v>79</v>
      </c>
      <c r="I303" s="269"/>
      <c r="J303" s="270"/>
      <c r="K303" s="271" t="s">
        <v>263</v>
      </c>
      <c r="L303" s="271"/>
      <c r="M303"/>
      <c r="N303" s="279" t="s">
        <v>262</v>
      </c>
      <c r="O303" s="280"/>
      <c r="P303" s="267" t="s">
        <v>3</v>
      </c>
      <c r="Q303" s="267"/>
      <c r="R303" s="267"/>
      <c r="S303" s="268" t="s">
        <v>79</v>
      </c>
      <c r="T303" s="269"/>
      <c r="U303" s="270"/>
      <c r="V303" s="271" t="s">
        <v>263</v>
      </c>
      <c r="W303" s="271"/>
      <c r="X303" s="272" t="s">
        <v>88</v>
      </c>
      <c r="Y303" s="274" t="s">
        <v>1705</v>
      </c>
      <c r="Z303"/>
      <c r="AA303"/>
      <c r="AB303" s="67" t="s">
        <v>1706</v>
      </c>
      <c r="AC303" s="67" t="s">
        <v>1707</v>
      </c>
    </row>
    <row r="304" spans="2:29" ht="15.6">
      <c r="B304"/>
      <c r="C304" s="83" t="s">
        <v>264</v>
      </c>
      <c r="D304" s="83" t="s">
        <v>265</v>
      </c>
      <c r="E304" s="84" t="s">
        <v>266</v>
      </c>
      <c r="F304" s="83" t="s">
        <v>267</v>
      </c>
      <c r="G304" s="83" t="s">
        <v>268</v>
      </c>
      <c r="H304" s="84" t="s">
        <v>266</v>
      </c>
      <c r="I304" s="83" t="s">
        <v>267</v>
      </c>
      <c r="J304" s="83" t="s">
        <v>268</v>
      </c>
      <c r="K304" s="85" t="s">
        <v>269</v>
      </c>
      <c r="L304" s="83" t="s">
        <v>270</v>
      </c>
      <c r="M304"/>
      <c r="N304" s="83" t="s">
        <v>264</v>
      </c>
      <c r="O304" s="83" t="s">
        <v>265</v>
      </c>
      <c r="P304" s="84" t="s">
        <v>266</v>
      </c>
      <c r="Q304" s="83" t="s">
        <v>267</v>
      </c>
      <c r="R304" s="83" t="s">
        <v>268</v>
      </c>
      <c r="S304" s="84" t="s">
        <v>266</v>
      </c>
      <c r="T304" s="83" t="s">
        <v>267</v>
      </c>
      <c r="U304" s="83" t="s">
        <v>268</v>
      </c>
      <c r="V304" s="85" t="s">
        <v>269</v>
      </c>
      <c r="W304" s="83" t="s">
        <v>270</v>
      </c>
      <c r="X304" s="273"/>
      <c r="Y304" s="275"/>
      <c r="Z304"/>
      <c r="AA304" t="s">
        <v>1708</v>
      </c>
      <c r="AB304" s="67" t="s">
        <v>1709</v>
      </c>
      <c r="AC304" s="67" t="s">
        <v>1710</v>
      </c>
    </row>
    <row r="305" spans="2:29" ht="15.6">
      <c r="B305"/>
      <c r="C305" s="86">
        <v>876</v>
      </c>
      <c r="D305" s="86">
        <v>999</v>
      </c>
      <c r="E305" s="87">
        <v>6308</v>
      </c>
      <c r="F305" s="88">
        <v>0.1000015853136543</v>
      </c>
      <c r="G305" s="88">
        <v>0.1000015853136543</v>
      </c>
      <c r="H305" s="87">
        <v>349</v>
      </c>
      <c r="I305" s="88">
        <v>1.3145999698659032E-2</v>
      </c>
      <c r="J305" s="88">
        <v>1.3145999698659032E-2</v>
      </c>
      <c r="K305" s="89">
        <v>5.5326569435637289E-2</v>
      </c>
      <c r="L305" s="90">
        <v>5.5326569435637289E-2</v>
      </c>
      <c r="M305"/>
      <c r="N305" s="86">
        <v>878</v>
      </c>
      <c r="O305" s="86">
        <v>999</v>
      </c>
      <c r="P305" s="87">
        <v>1578</v>
      </c>
      <c r="Q305" s="88">
        <v>0.1</v>
      </c>
      <c r="R305" s="88">
        <v>0.1</v>
      </c>
      <c r="S305" s="87">
        <v>75</v>
      </c>
      <c r="T305" s="88">
        <v>1.1229225932025752E-2</v>
      </c>
      <c r="U305" s="88">
        <v>1.1229225932025752E-2</v>
      </c>
      <c r="V305" s="89">
        <v>4.7528517110266157E-2</v>
      </c>
      <c r="W305" s="90">
        <v>4.7528517110266157E-2</v>
      </c>
      <c r="X305" s="67" t="s">
        <v>1706</v>
      </c>
      <c r="Y305" s="70">
        <f>S305/P305</f>
        <v>4.7528517110266157E-2</v>
      </c>
      <c r="Z305" s="157"/>
      <c r="AA305"/>
      <c r="AB305" s="67" t="s">
        <v>1707</v>
      </c>
      <c r="AC305" s="67" t="s">
        <v>1711</v>
      </c>
    </row>
    <row r="306" spans="2:29" ht="15.6">
      <c r="B306" s="158"/>
      <c r="C306" s="86">
        <v>816</v>
      </c>
      <c r="D306" s="86">
        <v>876</v>
      </c>
      <c r="E306" s="87">
        <v>6308</v>
      </c>
      <c r="F306" s="88">
        <v>0.1000015853136543</v>
      </c>
      <c r="G306" s="88">
        <v>0.2000031706273086</v>
      </c>
      <c r="H306" s="87">
        <v>667</v>
      </c>
      <c r="I306" s="88">
        <v>2.5124303149013108E-2</v>
      </c>
      <c r="J306" s="88">
        <v>3.827030284767214E-2</v>
      </c>
      <c r="K306" s="89">
        <v>0.10573874445149017</v>
      </c>
      <c r="L306" s="90">
        <v>8.0532656943563735E-2</v>
      </c>
      <c r="M306" s="158"/>
      <c r="N306" s="86">
        <v>817</v>
      </c>
      <c r="O306" s="86">
        <v>878</v>
      </c>
      <c r="P306" s="87">
        <v>1578</v>
      </c>
      <c r="Q306" s="88">
        <v>0.1</v>
      </c>
      <c r="R306" s="88">
        <v>0.2</v>
      </c>
      <c r="S306" s="87">
        <v>150</v>
      </c>
      <c r="T306" s="88">
        <v>2.2458451864051505E-2</v>
      </c>
      <c r="U306" s="88">
        <v>3.3687677796077259E-2</v>
      </c>
      <c r="V306" s="89">
        <v>9.5057034220532313E-2</v>
      </c>
      <c r="W306" s="90">
        <v>7.1292775665399238E-2</v>
      </c>
      <c r="X306" s="255" t="s">
        <v>1709</v>
      </c>
      <c r="Y306" s="257">
        <f>SUM(S306:S307)/SUM(P306:P307)</f>
        <v>0.12452471482889733</v>
      </c>
      <c r="Z306" s="159"/>
      <c r="AA306"/>
      <c r="AB306" s="67" t="s">
        <v>1710</v>
      </c>
      <c r="AC306" s="67" t="s">
        <v>1712</v>
      </c>
    </row>
    <row r="307" spans="2:29" ht="15.6">
      <c r="B307"/>
      <c r="C307" s="86">
        <v>738</v>
      </c>
      <c r="D307" s="86">
        <v>816</v>
      </c>
      <c r="E307" s="87">
        <v>6308</v>
      </c>
      <c r="F307" s="88">
        <v>0.1000015853136543</v>
      </c>
      <c r="G307" s="88">
        <v>0.30000475594096293</v>
      </c>
      <c r="H307" s="87">
        <v>956</v>
      </c>
      <c r="I307" s="88">
        <v>3.6010245592888353E-2</v>
      </c>
      <c r="J307" s="88">
        <v>7.4280548440560493E-2</v>
      </c>
      <c r="K307" s="89">
        <v>0.15155358275206088</v>
      </c>
      <c r="L307" s="90">
        <v>0.10420629887972944</v>
      </c>
      <c r="M307"/>
      <c r="N307" s="86">
        <v>741</v>
      </c>
      <c r="O307" s="86">
        <v>817</v>
      </c>
      <c r="P307" s="87">
        <v>1578</v>
      </c>
      <c r="Q307" s="88">
        <v>0.1</v>
      </c>
      <c r="R307" s="88">
        <v>0.3</v>
      </c>
      <c r="S307" s="87">
        <v>243</v>
      </c>
      <c r="T307" s="88">
        <v>3.6382692019763435E-2</v>
      </c>
      <c r="U307" s="88">
        <v>7.0070369815840694E-2</v>
      </c>
      <c r="V307" s="89">
        <v>0.15399239543726237</v>
      </c>
      <c r="W307" s="90">
        <v>9.8859315589353611E-2</v>
      </c>
      <c r="X307" s="256"/>
      <c r="Y307" s="258"/>
      <c r="Z307" s="159"/>
      <c r="AA307"/>
      <c r="AB307" s="67" t="s">
        <v>1711</v>
      </c>
      <c r="AC307" s="67" t="s">
        <v>1713</v>
      </c>
    </row>
    <row r="308" spans="2:29" ht="15.6">
      <c r="B308"/>
      <c r="C308" s="86">
        <v>617</v>
      </c>
      <c r="D308" s="86">
        <v>738</v>
      </c>
      <c r="E308" s="87">
        <v>6308</v>
      </c>
      <c r="F308" s="88">
        <v>0.1000015853136543</v>
      </c>
      <c r="G308" s="88">
        <v>0.4000063412546172</v>
      </c>
      <c r="H308" s="87">
        <v>1275</v>
      </c>
      <c r="I308" s="88">
        <v>4.8026216664155491E-2</v>
      </c>
      <c r="J308" s="88">
        <v>0.12230676510471598</v>
      </c>
      <c r="K308" s="89">
        <v>0.20212428662016488</v>
      </c>
      <c r="L308" s="90">
        <v>0.1286857958148383</v>
      </c>
      <c r="M308"/>
      <c r="N308" s="86">
        <v>622</v>
      </c>
      <c r="O308" s="86">
        <v>740</v>
      </c>
      <c r="P308" s="87">
        <v>1578</v>
      </c>
      <c r="Q308" s="88">
        <v>0.1</v>
      </c>
      <c r="R308" s="88">
        <v>0.4</v>
      </c>
      <c r="S308" s="87">
        <v>362</v>
      </c>
      <c r="T308" s="88">
        <v>5.4199730498577632E-2</v>
      </c>
      <c r="U308" s="88">
        <v>0.12427010031441832</v>
      </c>
      <c r="V308" s="89">
        <v>0.229404309252218</v>
      </c>
      <c r="W308" s="90">
        <v>0.1314955640050697</v>
      </c>
      <c r="X308" s="255" t="s">
        <v>1707</v>
      </c>
      <c r="Y308" s="257">
        <f>SUM(S308:S310)/SUM(P308:P310)</f>
        <v>0.27883396704689478</v>
      </c>
      <c r="Z308" s="159"/>
      <c r="AA308"/>
      <c r="AB308" s="67" t="s">
        <v>1712</v>
      </c>
      <c r="AC308"/>
    </row>
    <row r="309" spans="2:29" ht="15.6">
      <c r="B309"/>
      <c r="C309" s="86">
        <v>437</v>
      </c>
      <c r="D309" s="86">
        <v>617</v>
      </c>
      <c r="E309" s="87">
        <v>6308</v>
      </c>
      <c r="F309" s="88">
        <v>0.1000015853136543</v>
      </c>
      <c r="G309" s="88">
        <v>0.50000792656827153</v>
      </c>
      <c r="H309" s="87">
        <v>1656</v>
      </c>
      <c r="I309" s="88">
        <v>6.2377580232032548E-2</v>
      </c>
      <c r="J309" s="88">
        <v>0.18468434533674852</v>
      </c>
      <c r="K309" s="89">
        <v>0.26252377932783766</v>
      </c>
      <c r="L309" s="90">
        <v>0.15545339251743817</v>
      </c>
      <c r="M309"/>
      <c r="N309" s="86">
        <v>433</v>
      </c>
      <c r="O309" s="86">
        <v>622</v>
      </c>
      <c r="P309" s="87">
        <v>1578</v>
      </c>
      <c r="Q309" s="88">
        <v>0.1</v>
      </c>
      <c r="R309" s="88">
        <v>0.5</v>
      </c>
      <c r="S309" s="87">
        <v>420</v>
      </c>
      <c r="T309" s="88">
        <v>6.2883665219344215E-2</v>
      </c>
      <c r="U309" s="88">
        <v>0.18715376553376253</v>
      </c>
      <c r="V309" s="89">
        <v>0.26615969581749049</v>
      </c>
      <c r="W309" s="90">
        <v>0.15842839036755388</v>
      </c>
      <c r="X309" s="265"/>
      <c r="Y309" s="266"/>
      <c r="Z309" s="159"/>
      <c r="AA309"/>
      <c r="AB309"/>
      <c r="AC309"/>
    </row>
    <row r="310" spans="2:29" ht="15.6">
      <c r="B310" s="160"/>
      <c r="C310" s="86">
        <v>241</v>
      </c>
      <c r="D310" s="86">
        <v>437</v>
      </c>
      <c r="E310" s="87">
        <v>6307</v>
      </c>
      <c r="F310" s="88">
        <v>9.9985732177111236E-2</v>
      </c>
      <c r="G310" s="88">
        <v>0.5999936587453828</v>
      </c>
      <c r="H310" s="87">
        <v>2161</v>
      </c>
      <c r="I310" s="88">
        <v>8.1399728793129428E-2</v>
      </c>
      <c r="J310" s="88">
        <v>0.26608407412987795</v>
      </c>
      <c r="K310" s="89">
        <v>0.34263516727445698</v>
      </c>
      <c r="L310" s="90">
        <v>0.18664623351916929</v>
      </c>
      <c r="M310" s="160"/>
      <c r="N310" s="86">
        <v>242</v>
      </c>
      <c r="O310" s="86">
        <v>433</v>
      </c>
      <c r="P310" s="87">
        <v>1578</v>
      </c>
      <c r="Q310" s="88">
        <v>0.1</v>
      </c>
      <c r="R310" s="88">
        <v>0.6</v>
      </c>
      <c r="S310" s="87">
        <v>538</v>
      </c>
      <c r="T310" s="88">
        <v>8.0550980685731396E-2</v>
      </c>
      <c r="U310" s="88">
        <v>0.26770474621949392</v>
      </c>
      <c r="V310" s="89">
        <v>0.34093789607097591</v>
      </c>
      <c r="W310" s="90">
        <v>0.1888466413181242</v>
      </c>
      <c r="X310" s="256"/>
      <c r="Y310" s="258"/>
      <c r="Z310" s="159"/>
      <c r="AA310"/>
      <c r="AB310"/>
      <c r="AC310"/>
    </row>
    <row r="311" spans="2:29" ht="15.6">
      <c r="B311"/>
      <c r="C311" s="86">
        <v>87</v>
      </c>
      <c r="D311" s="86">
        <v>241</v>
      </c>
      <c r="E311" s="87">
        <v>6308</v>
      </c>
      <c r="F311" s="88">
        <v>0.1000015853136543</v>
      </c>
      <c r="G311" s="88">
        <v>0.69999524405903712</v>
      </c>
      <c r="H311" s="87">
        <v>3032</v>
      </c>
      <c r="I311" s="88">
        <v>0.11420822660840742</v>
      </c>
      <c r="J311" s="88">
        <v>0.38029230073828535</v>
      </c>
      <c r="K311" s="89">
        <v>0.48065948002536463</v>
      </c>
      <c r="L311" s="90">
        <v>0.22864907711470955</v>
      </c>
      <c r="M311"/>
      <c r="N311" s="86">
        <v>91</v>
      </c>
      <c r="O311" s="86">
        <v>242</v>
      </c>
      <c r="P311" s="87">
        <v>1578</v>
      </c>
      <c r="Q311" s="88">
        <v>0.1</v>
      </c>
      <c r="R311" s="88">
        <v>0.7</v>
      </c>
      <c r="S311" s="87">
        <v>778</v>
      </c>
      <c r="T311" s="88">
        <v>0.11648450366821381</v>
      </c>
      <c r="U311" s="88">
        <v>0.38418924988770775</v>
      </c>
      <c r="V311" s="89">
        <v>0.49302915082382764</v>
      </c>
      <c r="W311" s="90">
        <v>0.23230128553322468</v>
      </c>
      <c r="X311" s="255" t="s">
        <v>1710</v>
      </c>
      <c r="Y311" s="257">
        <f>SUM(S311:S312)/SUM(P311:P312)</f>
        <v>0.60044359949302917</v>
      </c>
      <c r="Z311" s="159"/>
      <c r="AA311"/>
      <c r="AB311"/>
      <c r="AC311"/>
    </row>
    <row r="312" spans="2:29" ht="15.6">
      <c r="B312"/>
      <c r="C312" s="86">
        <v>6</v>
      </c>
      <c r="D312" s="86">
        <v>87</v>
      </c>
      <c r="E312" s="87">
        <v>6308</v>
      </c>
      <c r="F312" s="88">
        <v>0.1000015853136543</v>
      </c>
      <c r="G312" s="88">
        <v>0.79999682937269134</v>
      </c>
      <c r="H312" s="87">
        <v>4554</v>
      </c>
      <c r="I312" s="88">
        <v>0.17153834563808951</v>
      </c>
      <c r="J312" s="88">
        <v>0.55183064637637491</v>
      </c>
      <c r="K312" s="89">
        <v>0.72194039315155356</v>
      </c>
      <c r="L312" s="90">
        <v>0.29031171353268731</v>
      </c>
      <c r="M312"/>
      <c r="N312" s="86">
        <v>6</v>
      </c>
      <c r="O312" s="86">
        <v>91</v>
      </c>
      <c r="P312" s="87">
        <v>1578</v>
      </c>
      <c r="Q312" s="88">
        <v>0.1</v>
      </c>
      <c r="R312" s="88">
        <v>0.8</v>
      </c>
      <c r="S312" s="87">
        <v>1117</v>
      </c>
      <c r="T312" s="88">
        <v>0.1672406048809702</v>
      </c>
      <c r="U312" s="88">
        <v>0.5514298547686779</v>
      </c>
      <c r="V312" s="89">
        <v>0.70785804816223064</v>
      </c>
      <c r="W312" s="90">
        <v>0.29174588086185044</v>
      </c>
      <c r="X312" s="256"/>
      <c r="Y312" s="258"/>
      <c r="Z312" s="159"/>
      <c r="AA312"/>
      <c r="AB312"/>
      <c r="AC312"/>
    </row>
    <row r="313" spans="2:29" ht="15.6">
      <c r="B313"/>
      <c r="C313" s="86">
        <v>2</v>
      </c>
      <c r="D313" s="86">
        <v>6</v>
      </c>
      <c r="E313" s="87">
        <v>6308</v>
      </c>
      <c r="F313" s="88">
        <v>0.1000015853136543</v>
      </c>
      <c r="G313" s="88">
        <v>0.89999841468634567</v>
      </c>
      <c r="H313" s="87">
        <v>5824</v>
      </c>
      <c r="I313" s="88">
        <v>0.21937622419767969</v>
      </c>
      <c r="J313" s="88">
        <v>0.77120687057405457</v>
      </c>
      <c r="K313" s="89">
        <v>0.92327203551046289</v>
      </c>
      <c r="L313" s="90">
        <v>0.36064187701467298</v>
      </c>
      <c r="M313"/>
      <c r="N313" s="86">
        <v>2</v>
      </c>
      <c r="O313" s="86">
        <v>6</v>
      </c>
      <c r="P313" s="87">
        <v>1578</v>
      </c>
      <c r="Q313" s="88">
        <v>0.1</v>
      </c>
      <c r="R313" s="88">
        <v>0.9</v>
      </c>
      <c r="S313" s="87">
        <v>1465</v>
      </c>
      <c r="T313" s="88">
        <v>0.21934421320556968</v>
      </c>
      <c r="U313" s="88">
        <v>0.77077406797424763</v>
      </c>
      <c r="V313" s="89">
        <v>0.92839036755386561</v>
      </c>
      <c r="W313" s="90">
        <v>0.36248415716096327</v>
      </c>
      <c r="X313" s="255" t="s">
        <v>1711</v>
      </c>
      <c r="Y313" s="257">
        <f>SUM(S313:S314)/SUM(P313:P314)</f>
        <v>0.94930291508238274</v>
      </c>
      <c r="Z313" s="159"/>
      <c r="AA313"/>
      <c r="AB313"/>
      <c r="AC313"/>
    </row>
    <row r="314" spans="2:29" ht="15.6">
      <c r="B314"/>
      <c r="C314" s="86">
        <v>1</v>
      </c>
      <c r="D314" s="86">
        <v>2</v>
      </c>
      <c r="E314" s="87">
        <v>6308</v>
      </c>
      <c r="F314" s="88">
        <v>0.1000015853136543</v>
      </c>
      <c r="G314" s="88">
        <v>1</v>
      </c>
      <c r="H314" s="87">
        <v>6074</v>
      </c>
      <c r="I314" s="88">
        <v>0.22879312942594546</v>
      </c>
      <c r="J314" s="88">
        <v>1</v>
      </c>
      <c r="K314" s="89">
        <v>0.96290424857324031</v>
      </c>
      <c r="L314" s="90">
        <v>0.4208690689452908</v>
      </c>
      <c r="M314"/>
      <c r="N314" s="86">
        <v>1</v>
      </c>
      <c r="O314" s="86">
        <v>2</v>
      </c>
      <c r="P314" s="87">
        <v>1578</v>
      </c>
      <c r="Q314" s="88">
        <v>0.1</v>
      </c>
      <c r="R314" s="88">
        <v>1</v>
      </c>
      <c r="S314" s="87">
        <v>1531</v>
      </c>
      <c r="T314" s="88">
        <v>0.22922593202575237</v>
      </c>
      <c r="U314" s="88">
        <v>1</v>
      </c>
      <c r="V314" s="89">
        <v>0.97021546261089986</v>
      </c>
      <c r="W314" s="90">
        <v>0.42325728770595689</v>
      </c>
      <c r="X314" s="256"/>
      <c r="Y314" s="258"/>
      <c r="Z314" s="159"/>
      <c r="AA314"/>
      <c r="AB314"/>
      <c r="AC314"/>
    </row>
    <row r="315" spans="2:29" ht="15.6">
      <c r="B315"/>
      <c r="C315" s="262" t="s">
        <v>3</v>
      </c>
      <c r="D315" s="263"/>
      <c r="E315" s="91">
        <f>+SUM(E305:E314)</f>
        <v>63079</v>
      </c>
      <c r="F315" s="92"/>
      <c r="G315" s="92"/>
      <c r="H315" s="91">
        <f>+SUM(H305:H314)</f>
        <v>26548</v>
      </c>
      <c r="I315" s="92"/>
      <c r="J315" s="92"/>
      <c r="K315" s="93"/>
      <c r="L315" s="93"/>
      <c r="M315"/>
      <c r="N315" s="262" t="s">
        <v>3</v>
      </c>
      <c r="O315" s="263"/>
      <c r="P315" s="91">
        <f>+SUM(P305:P314)</f>
        <v>15780</v>
      </c>
      <c r="Q315" s="92"/>
      <c r="R315" s="92"/>
      <c r="S315" s="91">
        <f>+SUM(S305:S314)</f>
        <v>6679</v>
      </c>
      <c r="T315" s="92"/>
      <c r="U315" s="92"/>
      <c r="V315" s="93"/>
      <c r="W315" s="93"/>
      <c r="X315"/>
      <c r="Y315"/>
      <c r="Z315"/>
      <c r="AA315"/>
      <c r="AB315"/>
      <c r="AC315"/>
    </row>
    <row r="316" spans="2:29" ht="15.6">
      <c r="B316"/>
      <c r="C316"/>
      <c r="D316"/>
      <c r="E316"/>
      <c r="F316"/>
      <c r="G316"/>
      <c r="H316"/>
      <c r="I316"/>
      <c r="J316"/>
      <c r="K316"/>
      <c r="L316"/>
      <c r="M316"/>
      <c r="N316"/>
      <c r="O316"/>
      <c r="P316"/>
      <c r="Q316"/>
      <c r="R316"/>
      <c r="S316"/>
      <c r="T316"/>
      <c r="U316"/>
      <c r="V316"/>
      <c r="W316"/>
      <c r="X316"/>
      <c r="Y316"/>
      <c r="Z316"/>
      <c r="AA316"/>
      <c r="AB316"/>
      <c r="AC316"/>
    </row>
    <row r="317" spans="2:29" ht="15.6">
      <c r="B317"/>
      <c r="C317"/>
      <c r="D317"/>
      <c r="E317"/>
      <c r="F317"/>
      <c r="G317"/>
      <c r="H317"/>
      <c r="I317"/>
      <c r="J317"/>
      <c r="K317"/>
      <c r="L317"/>
      <c r="M317"/>
      <c r="N317" t="s">
        <v>1714</v>
      </c>
      <c r="O317"/>
      <c r="P317"/>
      <c r="Q317"/>
      <c r="R317"/>
      <c r="S317"/>
      <c r="T317"/>
      <c r="U317"/>
      <c r="V317"/>
      <c r="W317"/>
      <c r="X317"/>
      <c r="Y317"/>
      <c r="Z317"/>
      <c r="AA317"/>
      <c r="AB317"/>
      <c r="AC317"/>
    </row>
    <row r="318" spans="2:29" ht="15.6">
      <c r="B318"/>
      <c r="C318"/>
      <c r="D318"/>
      <c r="E318" s="161" t="s">
        <v>3</v>
      </c>
      <c r="F318" s="163">
        <f>SUM(E305:E310)</f>
        <v>37847</v>
      </c>
      <c r="G318"/>
      <c r="H318"/>
      <c r="I318" s="161" t="s">
        <v>3</v>
      </c>
      <c r="J318" s="163">
        <f>SUM(E305:E306)</f>
        <v>12616</v>
      </c>
      <c r="K318"/>
      <c r="L318"/>
      <c r="M318"/>
      <c r="N318"/>
      <c r="O318"/>
      <c r="P318"/>
      <c r="Q318"/>
      <c r="R318"/>
      <c r="S318"/>
      <c r="T318"/>
      <c r="U318"/>
      <c r="V318"/>
      <c r="W318"/>
      <c r="X318"/>
      <c r="Y318"/>
      <c r="Z318"/>
      <c r="AA318"/>
      <c r="AB318"/>
      <c r="AC318"/>
    </row>
    <row r="319" spans="2:29" ht="15.6">
      <c r="B319"/>
      <c r="C319"/>
      <c r="D319"/>
      <c r="E319" s="161" t="s">
        <v>1715</v>
      </c>
      <c r="F319" s="163">
        <f>SUM(H305:H310)</f>
        <v>7064</v>
      </c>
      <c r="G319"/>
      <c r="H319"/>
      <c r="I319" s="161" t="s">
        <v>1715</v>
      </c>
      <c r="J319" s="163">
        <f>SUM(H305:H306)</f>
        <v>1016</v>
      </c>
      <c r="K319"/>
      <c r="L319"/>
      <c r="M319"/>
      <c r="N319"/>
      <c r="O319" t="s">
        <v>1716</v>
      </c>
      <c r="P319"/>
      <c r="Q319"/>
      <c r="R319"/>
      <c r="S319"/>
      <c r="T319"/>
      <c r="U319"/>
      <c r="V319"/>
      <c r="W319"/>
      <c r="X319"/>
      <c r="Y319"/>
      <c r="Z319"/>
      <c r="AA319"/>
      <c r="AB319"/>
      <c r="AC319"/>
    </row>
    <row r="320" spans="2:29" ht="15.6">
      <c r="B320"/>
      <c r="C320"/>
      <c r="D320"/>
      <c r="E320" s="161" t="s">
        <v>1717</v>
      </c>
      <c r="F320" s="162">
        <f>F319/F318</f>
        <v>0.18664623351916929</v>
      </c>
      <c r="G320"/>
      <c r="H320"/>
      <c r="I320" s="161" t="s">
        <v>1717</v>
      </c>
      <c r="J320" s="162">
        <f>J319/J318</f>
        <v>8.0532656943563735E-2</v>
      </c>
      <c r="K320"/>
      <c r="L320"/>
      <c r="M320"/>
      <c r="N320"/>
      <c r="O320" t="s">
        <v>1718</v>
      </c>
      <c r="P320"/>
      <c r="Q320"/>
      <c r="R320"/>
      <c r="S320"/>
      <c r="T320"/>
      <c r="U320"/>
      <c r="V320"/>
      <c r="W320"/>
      <c r="X320"/>
      <c r="Y320"/>
      <c r="Z320"/>
      <c r="AA320"/>
      <c r="AB320"/>
      <c r="AC320"/>
    </row>
    <row r="321" spans="2:29" ht="15.6">
      <c r="B321"/>
      <c r="C321"/>
      <c r="D321"/>
      <c r="E321"/>
      <c r="F321"/>
      <c r="G321"/>
      <c r="H321"/>
      <c r="I321"/>
      <c r="J321"/>
      <c r="K321"/>
      <c r="L321"/>
      <c r="M321"/>
      <c r="N321"/>
      <c r="O321" t="s">
        <v>1719</v>
      </c>
      <c r="P321"/>
      <c r="Q321"/>
      <c r="R321"/>
      <c r="S321"/>
      <c r="T321"/>
      <c r="U321"/>
      <c r="V321"/>
      <c r="W321"/>
      <c r="X321"/>
      <c r="Y321"/>
      <c r="Z321"/>
      <c r="AA321"/>
      <c r="AB321"/>
      <c r="AC321"/>
    </row>
    <row r="322" spans="2:29" ht="15.6">
      <c r="B322"/>
      <c r="C322"/>
      <c r="D322"/>
      <c r="E322"/>
      <c r="F322"/>
      <c r="G322"/>
      <c r="H322"/>
      <c r="I322"/>
      <c r="J322"/>
      <c r="K322"/>
      <c r="L322"/>
      <c r="M322"/>
      <c r="N322"/>
      <c r="O322"/>
      <c r="P322"/>
      <c r="Q322"/>
      <c r="R322"/>
      <c r="S322"/>
      <c r="T322"/>
      <c r="U322"/>
      <c r="V322"/>
      <c r="W322"/>
      <c r="X322"/>
      <c r="Y322"/>
      <c r="Z322"/>
      <c r="AA322"/>
      <c r="AB322"/>
      <c r="AC322"/>
    </row>
    <row r="323" spans="2:29" ht="15.6">
      <c r="B323"/>
      <c r="C323"/>
      <c r="D323"/>
      <c r="E323"/>
      <c r="F323"/>
      <c r="G323"/>
      <c r="H323"/>
      <c r="I323"/>
      <c r="J323"/>
      <c r="K323"/>
      <c r="L323"/>
      <c r="M323"/>
      <c r="N323"/>
      <c r="O323"/>
      <c r="P323"/>
      <c r="Q323"/>
      <c r="R323"/>
      <c r="S323"/>
      <c r="T323"/>
      <c r="U323"/>
      <c r="V323"/>
      <c r="W323"/>
      <c r="X323"/>
      <c r="Y323"/>
      <c r="Z323"/>
      <c r="AA323"/>
      <c r="AB323"/>
      <c r="AC323"/>
    </row>
    <row r="324" spans="2:29" ht="32.4" customHeight="1">
      <c r="B324"/>
      <c r="C324"/>
      <c r="D324"/>
      <c r="E324"/>
      <c r="F324"/>
      <c r="G324"/>
      <c r="H324"/>
      <c r="I324"/>
      <c r="J324"/>
      <c r="K324"/>
      <c r="L324"/>
      <c r="M324"/>
      <c r="N324"/>
      <c r="O324"/>
      <c r="P324" s="165" t="s">
        <v>1720</v>
      </c>
      <c r="Q324" s="165" t="s">
        <v>1721</v>
      </c>
      <c r="R324" s="165" t="s">
        <v>56</v>
      </c>
      <c r="S324"/>
      <c r="T324"/>
      <c r="U324" s="165" t="s">
        <v>1720</v>
      </c>
      <c r="V324" s="165" t="s">
        <v>1721</v>
      </c>
      <c r="W324" s="165" t="s">
        <v>56</v>
      </c>
      <c r="X324"/>
      <c r="Y324" s="165" t="s">
        <v>1728</v>
      </c>
      <c r="Z324" s="165" t="s">
        <v>1727</v>
      </c>
      <c r="AA324" s="165" t="s">
        <v>1729</v>
      </c>
      <c r="AB324" s="184"/>
      <c r="AC324"/>
    </row>
    <row r="325" spans="2:29" ht="15.6">
      <c r="B325"/>
      <c r="C325"/>
      <c r="D325"/>
      <c r="E325"/>
      <c r="F325"/>
      <c r="G325"/>
      <c r="H325"/>
      <c r="I325"/>
      <c r="J325"/>
      <c r="K325"/>
      <c r="L325"/>
      <c r="M325"/>
      <c r="N325"/>
      <c r="O325" s="164"/>
      <c r="P325" s="67" t="s">
        <v>1722</v>
      </c>
      <c r="Q325" s="67">
        <v>6048</v>
      </c>
      <c r="R325" s="70">
        <f t="shared" ref="R325:R326" si="13">Q325/$Q$330</f>
        <v>9.5879769812457397E-2</v>
      </c>
      <c r="S325"/>
      <c r="T325" s="164"/>
      <c r="U325" s="67" t="s">
        <v>1722</v>
      </c>
      <c r="V325" s="67">
        <v>1563</v>
      </c>
      <c r="W325" s="166">
        <f>V325/$V$330</f>
        <v>9.9049429657794674E-2</v>
      </c>
      <c r="X325"/>
      <c r="Y325" s="182">
        <f>+Q330+V330</f>
        <v>78859</v>
      </c>
      <c r="Z325" s="182">
        <v>732</v>
      </c>
      <c r="AA325" s="183">
        <f>+SUM(Y325:Z325)</f>
        <v>79591</v>
      </c>
      <c r="AB325" s="185"/>
      <c r="AC325"/>
    </row>
    <row r="326" spans="2:29" ht="15.6">
      <c r="B326"/>
      <c r="C326"/>
      <c r="D326"/>
      <c r="E326"/>
      <c r="F326"/>
      <c r="G326"/>
      <c r="H326"/>
      <c r="I326"/>
      <c r="J326"/>
      <c r="K326"/>
      <c r="L326"/>
      <c r="M326"/>
      <c r="N326"/>
      <c r="O326" s="164"/>
      <c r="P326" s="67" t="s">
        <v>1723</v>
      </c>
      <c r="Q326" s="67">
        <v>12734</v>
      </c>
      <c r="R326" s="70">
        <f t="shared" si="13"/>
        <v>0.2018738407393903</v>
      </c>
      <c r="S326"/>
      <c r="T326" s="164"/>
      <c r="U326" s="67" t="s">
        <v>1723</v>
      </c>
      <c r="V326" s="67">
        <v>3171</v>
      </c>
      <c r="W326" s="166">
        <f t="shared" ref="W326:W329" si="14">V326/$V$330</f>
        <v>0.20095057034220531</v>
      </c>
      <c r="X326"/>
      <c r="Y326"/>
      <c r="Z326"/>
      <c r="AA326"/>
      <c r="AB326"/>
      <c r="AC326"/>
    </row>
    <row r="327" spans="2:29" ht="15.6">
      <c r="B327"/>
      <c r="C327"/>
      <c r="D327"/>
      <c r="E327"/>
      <c r="F327"/>
      <c r="G327"/>
      <c r="H327"/>
      <c r="I327"/>
      <c r="J327"/>
      <c r="K327"/>
      <c r="L327"/>
      <c r="M327"/>
      <c r="N327"/>
      <c r="O327" s="164"/>
      <c r="P327" s="67" t="s">
        <v>1724</v>
      </c>
      <c r="Q327" s="67">
        <v>19037</v>
      </c>
      <c r="R327" s="70">
        <f>Q327/$Q$330</f>
        <v>0.30179616037032925</v>
      </c>
      <c r="S327"/>
      <c r="T327" s="164"/>
      <c r="U327" s="67" t="s">
        <v>1724</v>
      </c>
      <c r="V327" s="67">
        <v>4722</v>
      </c>
      <c r="W327" s="166">
        <f t="shared" si="14"/>
        <v>0.29923954372623573</v>
      </c>
      <c r="X327"/>
      <c r="Y327"/>
      <c r="Z327"/>
      <c r="AA327"/>
      <c r="AB327"/>
      <c r="AC327"/>
    </row>
    <row r="328" spans="2:29" ht="15.6">
      <c r="B328"/>
      <c r="C328"/>
      <c r="D328"/>
      <c r="E328"/>
      <c r="F328"/>
      <c r="G328"/>
      <c r="H328"/>
      <c r="I328"/>
      <c r="J328"/>
      <c r="K328"/>
      <c r="L328"/>
      <c r="M328"/>
      <c r="N328"/>
      <c r="O328" s="164"/>
      <c r="P328" s="67" t="s">
        <v>1725</v>
      </c>
      <c r="Q328" s="67">
        <v>12565</v>
      </c>
      <c r="R328" s="70">
        <f t="shared" ref="R328:R329" si="15">Q328/$Q$330</f>
        <v>0.1991946606636123</v>
      </c>
      <c r="S328"/>
      <c r="T328" s="164"/>
      <c r="U328" s="67" t="s">
        <v>1725</v>
      </c>
      <c r="V328" s="67">
        <v>3161</v>
      </c>
      <c r="W328" s="166">
        <f t="shared" si="14"/>
        <v>0.2003168567807351</v>
      </c>
      <c r="X328"/>
      <c r="Y328"/>
      <c r="Z328"/>
      <c r="AA328"/>
      <c r="AB328"/>
      <c r="AC328"/>
    </row>
    <row r="329" spans="2:29" ht="15.6">
      <c r="B329"/>
      <c r="C329"/>
      <c r="D329"/>
      <c r="E329"/>
      <c r="F329"/>
      <c r="G329"/>
      <c r="H329"/>
      <c r="I329"/>
      <c r="J329"/>
      <c r="K329"/>
      <c r="L329"/>
      <c r="M329"/>
      <c r="N329"/>
      <c r="O329" s="164"/>
      <c r="P329" s="67" t="s">
        <v>1726</v>
      </c>
      <c r="Q329" s="67">
        <v>12695</v>
      </c>
      <c r="R329" s="70">
        <f t="shared" si="15"/>
        <v>0.20125556841421074</v>
      </c>
      <c r="S329"/>
      <c r="T329" s="164"/>
      <c r="U329" s="67" t="s">
        <v>1726</v>
      </c>
      <c r="V329" s="67">
        <v>3163</v>
      </c>
      <c r="W329" s="166">
        <f t="shared" si="14"/>
        <v>0.20044359949302915</v>
      </c>
      <c r="X329"/>
      <c r="Y329"/>
      <c r="Z329"/>
      <c r="AA329"/>
      <c r="AB329"/>
      <c r="AC329"/>
    </row>
    <row r="330" spans="2:29" ht="15.6">
      <c r="B330"/>
      <c r="C330"/>
      <c r="D330"/>
      <c r="E330"/>
      <c r="F330"/>
      <c r="G330"/>
      <c r="H330"/>
      <c r="I330"/>
      <c r="J330"/>
      <c r="K330"/>
      <c r="L330"/>
      <c r="M330"/>
      <c r="N330"/>
      <c r="O330"/>
      <c r="P330" s="67"/>
      <c r="Q330" s="67">
        <f>SUM(Q325:Q329)</f>
        <v>63079</v>
      </c>
      <c r="R330" s="67"/>
      <c r="S330"/>
      <c r="T330"/>
      <c r="U330" s="67"/>
      <c r="V330" s="67">
        <f>SUM(V325:V329)</f>
        <v>15780</v>
      </c>
      <c r="W330" s="67"/>
      <c r="X330"/>
      <c r="Y330"/>
      <c r="Z330"/>
      <c r="AA330"/>
      <c r="AB330"/>
      <c r="AC330"/>
    </row>
    <row r="331" spans="2:29" ht="15.6">
      <c r="B331"/>
      <c r="C331"/>
      <c r="D331"/>
      <c r="E331"/>
      <c r="F331"/>
      <c r="G331"/>
      <c r="H331"/>
      <c r="I331"/>
      <c r="J331"/>
      <c r="K331"/>
      <c r="L331"/>
      <c r="M331"/>
      <c r="N331"/>
      <c r="O331"/>
      <c r="P331"/>
      <c r="Q331"/>
      <c r="R331"/>
      <c r="S331"/>
      <c r="T331"/>
      <c r="U331"/>
      <c r="V331"/>
      <c r="W331"/>
      <c r="X331"/>
      <c r="Y331"/>
      <c r="Z331"/>
      <c r="AA331"/>
      <c r="AB331"/>
      <c r="AC331"/>
    </row>
    <row r="332" spans="2:29" ht="15.6">
      <c r="B332"/>
      <c r="C332"/>
      <c r="D332"/>
      <c r="E332"/>
      <c r="F332"/>
      <c r="G332"/>
      <c r="H332"/>
      <c r="I332"/>
      <c r="J332"/>
      <c r="K332"/>
      <c r="L332"/>
      <c r="M332"/>
      <c r="N332"/>
      <c r="O332"/>
      <c r="P332"/>
      <c r="Q332"/>
      <c r="R332"/>
      <c r="S332"/>
      <c r="T332"/>
      <c r="U332"/>
      <c r="V332"/>
      <c r="W332"/>
      <c r="X332"/>
      <c r="Y332"/>
      <c r="Z332"/>
      <c r="AA332"/>
      <c r="AB332"/>
      <c r="AC332"/>
    </row>
    <row r="333" spans="2:29" ht="15.6">
      <c r="B333"/>
      <c r="C333"/>
      <c r="D333"/>
      <c r="E333"/>
      <c r="F333"/>
      <c r="G333"/>
      <c r="H333"/>
      <c r="I333"/>
      <c r="J333"/>
      <c r="K333"/>
      <c r="L333"/>
      <c r="M333"/>
      <c r="N333"/>
      <c r="O333"/>
      <c r="P333"/>
      <c r="Q333"/>
      <c r="R333"/>
      <c r="S333"/>
      <c r="T333"/>
      <c r="U333"/>
      <c r="V333"/>
      <c r="W333"/>
      <c r="X333"/>
      <c r="Y333"/>
      <c r="Z333"/>
      <c r="AA333"/>
      <c r="AB333"/>
      <c r="AC333"/>
    </row>
    <row r="334" spans="2:29" ht="15.6">
      <c r="B334"/>
      <c r="C334" s="140"/>
      <c r="D334" s="140"/>
      <c r="E334" s="140"/>
      <c r="F334" s="168"/>
      <c r="G334" s="169"/>
      <c r="H334" s="170"/>
      <c r="I334" s="169"/>
      <c r="J334" s="169"/>
      <c r="K334" s="171"/>
      <c r="L334" s="171"/>
      <c r="M334"/>
      <c r="N334" s="140"/>
      <c r="O334" s="140"/>
      <c r="P334" s="140"/>
      <c r="Q334" s="168"/>
      <c r="R334" s="169"/>
      <c r="S334" s="170"/>
      <c r="T334" s="169"/>
      <c r="U334" s="169"/>
      <c r="V334" s="171"/>
      <c r="W334" s="171"/>
      <c r="X334"/>
      <c r="Y334"/>
      <c r="Z334"/>
      <c r="AA334"/>
      <c r="AB334"/>
      <c r="AC334"/>
    </row>
    <row r="335" spans="2:29" ht="15.6">
      <c r="B335"/>
      <c r="C335" s="172"/>
      <c r="D335" s="172"/>
      <c r="E335" s="172"/>
      <c r="F335" s="167"/>
      <c r="G335" s="169"/>
      <c r="H335" s="170"/>
      <c r="I335" s="169"/>
      <c r="J335" s="169"/>
      <c r="K335" s="171"/>
      <c r="L335" s="171"/>
      <c r="M335"/>
      <c r="N335" s="172"/>
      <c r="O335" s="172"/>
      <c r="P335" s="172"/>
      <c r="Q335" s="167"/>
      <c r="R335" s="169"/>
      <c r="S335" s="170"/>
      <c r="T335" s="169"/>
      <c r="U335" s="169"/>
      <c r="V335" s="171"/>
      <c r="W335" s="171"/>
      <c r="X335"/>
      <c r="Y335"/>
      <c r="Z335"/>
      <c r="AA335"/>
      <c r="AB335"/>
      <c r="AC335"/>
    </row>
    <row r="336" spans="2:29" ht="15.6" customHeight="1">
      <c r="B336"/>
      <c r="C336" s="264"/>
      <c r="D336" s="264"/>
      <c r="E336" s="259"/>
      <c r="F336" s="259"/>
      <c r="G336" s="259"/>
      <c r="H336" s="259"/>
      <c r="I336" s="259"/>
      <c r="J336" s="259"/>
      <c r="K336" s="260"/>
      <c r="L336" s="260"/>
      <c r="M336"/>
      <c r="N336" s="264"/>
      <c r="O336" s="264"/>
      <c r="P336" s="259"/>
      <c r="Q336" s="259"/>
      <c r="R336" s="259"/>
      <c r="S336" s="259"/>
      <c r="T336" s="259"/>
      <c r="U336" s="259"/>
      <c r="V336" s="260"/>
      <c r="W336" s="260"/>
      <c r="X336"/>
      <c r="Y336"/>
      <c r="Z336"/>
      <c r="AA336"/>
      <c r="AB336"/>
      <c r="AC336"/>
    </row>
    <row r="337" spans="2:29" ht="15.6">
      <c r="B337"/>
      <c r="C337" s="173"/>
      <c r="D337" s="173"/>
      <c r="E337" s="174"/>
      <c r="F337" s="173"/>
      <c r="G337" s="173"/>
      <c r="H337" s="174"/>
      <c r="I337" s="173"/>
      <c r="J337" s="173"/>
      <c r="K337" s="175"/>
      <c r="L337" s="173"/>
      <c r="M337"/>
      <c r="N337" s="173"/>
      <c r="O337" s="173"/>
      <c r="P337" s="174"/>
      <c r="Q337" s="173"/>
      <c r="R337" s="173"/>
      <c r="S337" s="174"/>
      <c r="T337" s="173"/>
      <c r="U337" s="173"/>
      <c r="V337" s="175"/>
      <c r="W337" s="173"/>
      <c r="X337"/>
      <c r="Y337"/>
      <c r="Z337"/>
      <c r="AA337"/>
      <c r="AB337"/>
      <c r="AC337"/>
    </row>
    <row r="338" spans="2:29" ht="15.6">
      <c r="B338"/>
      <c r="C338" s="176"/>
      <c r="D338" s="176"/>
      <c r="E338" s="170"/>
      <c r="F338" s="177"/>
      <c r="G338" s="177"/>
      <c r="H338" s="170"/>
      <c r="I338" s="177"/>
      <c r="J338" s="177"/>
      <c r="K338" s="178"/>
      <c r="L338" s="171"/>
      <c r="M338"/>
      <c r="N338" s="176"/>
      <c r="O338" s="176"/>
      <c r="P338" s="170"/>
      <c r="Q338" s="177"/>
      <c r="R338" s="177"/>
      <c r="S338" s="170"/>
      <c r="T338" s="177"/>
      <c r="U338" s="177"/>
      <c r="V338" s="178"/>
      <c r="W338" s="171"/>
      <c r="X338"/>
      <c r="Y338"/>
      <c r="Z338"/>
      <c r="AA338"/>
      <c r="AB338"/>
      <c r="AC338"/>
    </row>
    <row r="339" spans="2:29" ht="15.6">
      <c r="B339"/>
      <c r="C339" s="176"/>
      <c r="D339" s="176"/>
      <c r="E339" s="170"/>
      <c r="F339" s="177"/>
      <c r="G339" s="177"/>
      <c r="H339" s="170"/>
      <c r="I339" s="177"/>
      <c r="J339" s="177"/>
      <c r="K339" s="178"/>
      <c r="L339" s="171"/>
      <c r="M339"/>
      <c r="N339" s="176"/>
      <c r="O339" s="176"/>
      <c r="P339" s="170"/>
      <c r="Q339" s="177"/>
      <c r="R339" s="177"/>
      <c r="S339" s="170"/>
      <c r="T339" s="177"/>
      <c r="U339" s="177"/>
      <c r="V339" s="178"/>
      <c r="W339" s="171"/>
      <c r="X339"/>
      <c r="Y339"/>
      <c r="Z339"/>
      <c r="AA339"/>
      <c r="AB339"/>
      <c r="AC339"/>
    </row>
    <row r="340" spans="2:29" ht="15.6">
      <c r="B340"/>
      <c r="C340" s="176"/>
      <c r="D340" s="176"/>
      <c r="E340" s="170"/>
      <c r="F340" s="177"/>
      <c r="G340" s="177"/>
      <c r="H340" s="170"/>
      <c r="I340" s="177"/>
      <c r="J340" s="177"/>
      <c r="K340" s="178"/>
      <c r="L340" s="171"/>
      <c r="M340"/>
      <c r="N340" s="176"/>
      <c r="O340" s="176"/>
      <c r="P340" s="170"/>
      <c r="Q340" s="177"/>
      <c r="R340" s="177"/>
      <c r="S340" s="170"/>
      <c r="T340" s="177"/>
      <c r="U340" s="177"/>
      <c r="V340" s="178"/>
      <c r="W340" s="171"/>
      <c r="X340"/>
      <c r="Y340"/>
      <c r="Z340"/>
      <c r="AA340"/>
      <c r="AB340"/>
      <c r="AC340"/>
    </row>
    <row r="341" spans="2:29" ht="15.6">
      <c r="B341"/>
      <c r="C341" s="176"/>
      <c r="D341" s="176"/>
      <c r="E341" s="170"/>
      <c r="F341" s="177"/>
      <c r="G341" s="177"/>
      <c r="H341" s="170"/>
      <c r="I341" s="177"/>
      <c r="J341" s="177"/>
      <c r="K341" s="178"/>
      <c r="L341" s="171"/>
      <c r="M341"/>
      <c r="N341" s="176"/>
      <c r="O341" s="176"/>
      <c r="P341" s="170"/>
      <c r="Q341" s="177"/>
      <c r="R341" s="177"/>
      <c r="S341" s="170"/>
      <c r="T341" s="177"/>
      <c r="U341" s="177"/>
      <c r="V341" s="178"/>
      <c r="W341" s="171"/>
      <c r="X341"/>
      <c r="Y341"/>
      <c r="Z341"/>
      <c r="AA341"/>
      <c r="AB341"/>
      <c r="AC341"/>
    </row>
    <row r="342" spans="2:29" ht="15.6">
      <c r="B342"/>
      <c r="C342" s="176"/>
      <c r="D342" s="176"/>
      <c r="E342" s="170"/>
      <c r="F342" s="177"/>
      <c r="G342" s="177"/>
      <c r="H342" s="170"/>
      <c r="I342" s="177"/>
      <c r="J342" s="177"/>
      <c r="K342" s="178"/>
      <c r="L342" s="171"/>
      <c r="M342"/>
      <c r="N342" s="176"/>
      <c r="O342" s="176"/>
      <c r="P342" s="170"/>
      <c r="Q342" s="177"/>
      <c r="R342" s="177"/>
      <c r="S342" s="170"/>
      <c r="T342" s="177"/>
      <c r="U342" s="177"/>
      <c r="V342" s="178"/>
      <c r="W342" s="171"/>
      <c r="X342"/>
      <c r="Y342"/>
      <c r="Z342"/>
      <c r="AA342"/>
      <c r="AB342"/>
      <c r="AC342"/>
    </row>
    <row r="343" spans="2:29" ht="15.6">
      <c r="B343"/>
      <c r="C343" s="176"/>
      <c r="D343" s="176"/>
      <c r="E343" s="170"/>
      <c r="F343" s="177"/>
      <c r="G343" s="177"/>
      <c r="H343" s="170"/>
      <c r="I343" s="177"/>
      <c r="J343" s="177"/>
      <c r="K343" s="178"/>
      <c r="L343" s="171"/>
      <c r="M343"/>
      <c r="N343" s="176"/>
      <c r="O343" s="176"/>
      <c r="P343" s="170"/>
      <c r="Q343" s="177"/>
      <c r="R343" s="177"/>
      <c r="S343" s="170"/>
      <c r="T343" s="177"/>
      <c r="U343" s="177"/>
      <c r="V343" s="178"/>
      <c r="W343" s="171"/>
      <c r="X343"/>
      <c r="Y343"/>
      <c r="Z343"/>
      <c r="AA343"/>
      <c r="AB343"/>
      <c r="AC343"/>
    </row>
    <row r="344" spans="2:29" ht="15.6">
      <c r="B344"/>
      <c r="C344" s="176"/>
      <c r="D344" s="176"/>
      <c r="E344" s="170"/>
      <c r="F344" s="177"/>
      <c r="G344" s="177"/>
      <c r="H344" s="170"/>
      <c r="I344" s="177"/>
      <c r="J344" s="177"/>
      <c r="K344" s="178"/>
      <c r="L344" s="171"/>
      <c r="M344"/>
      <c r="N344" s="176"/>
      <c r="O344" s="176"/>
      <c r="P344" s="170"/>
      <c r="Q344" s="177"/>
      <c r="R344" s="177"/>
      <c r="S344" s="170"/>
      <c r="T344" s="177"/>
      <c r="U344" s="177"/>
      <c r="V344" s="178"/>
      <c r="W344" s="171"/>
      <c r="X344"/>
      <c r="Y344"/>
      <c r="Z344"/>
      <c r="AA344"/>
      <c r="AB344"/>
      <c r="AC344"/>
    </row>
    <row r="345" spans="2:29" ht="15.6">
      <c r="B345"/>
      <c r="C345" s="176"/>
      <c r="D345" s="176"/>
      <c r="E345" s="170"/>
      <c r="F345" s="177"/>
      <c r="G345" s="177"/>
      <c r="H345" s="170"/>
      <c r="I345" s="177"/>
      <c r="J345" s="177"/>
      <c r="K345" s="178"/>
      <c r="L345" s="171"/>
      <c r="M345"/>
      <c r="N345" s="176"/>
      <c r="O345" s="176"/>
      <c r="P345" s="170"/>
      <c r="Q345" s="177"/>
      <c r="R345" s="177"/>
      <c r="S345" s="170"/>
      <c r="T345" s="177"/>
      <c r="U345" s="177"/>
      <c r="V345" s="178"/>
      <c r="W345" s="171"/>
      <c r="X345"/>
      <c r="Y345"/>
      <c r="Z345"/>
      <c r="AA345"/>
      <c r="AB345"/>
      <c r="AC345"/>
    </row>
    <row r="346" spans="2:29" ht="15.6">
      <c r="B346"/>
      <c r="C346" s="176"/>
      <c r="D346" s="176"/>
      <c r="E346" s="170"/>
      <c r="F346" s="177"/>
      <c r="G346" s="177"/>
      <c r="H346" s="170"/>
      <c r="I346" s="177"/>
      <c r="J346" s="177"/>
      <c r="K346" s="178"/>
      <c r="L346" s="171"/>
      <c r="M346"/>
      <c r="N346" s="176"/>
      <c r="O346" s="176"/>
      <c r="P346" s="170"/>
      <c r="Q346" s="177"/>
      <c r="R346" s="177"/>
      <c r="S346" s="170"/>
      <c r="T346" s="177"/>
      <c r="U346" s="177"/>
      <c r="V346" s="178"/>
      <c r="W346" s="171"/>
      <c r="X346"/>
      <c r="Y346"/>
      <c r="Z346"/>
      <c r="AA346"/>
      <c r="AB346"/>
      <c r="AC346"/>
    </row>
    <row r="347" spans="2:29" ht="15.6">
      <c r="B347"/>
      <c r="C347" s="176"/>
      <c r="D347" s="176"/>
      <c r="E347" s="170"/>
      <c r="F347" s="177"/>
      <c r="G347" s="177"/>
      <c r="H347" s="170"/>
      <c r="I347" s="177"/>
      <c r="J347" s="177"/>
      <c r="K347" s="178"/>
      <c r="L347" s="171"/>
      <c r="M347"/>
      <c r="N347" s="176"/>
      <c r="O347" s="176"/>
      <c r="P347" s="170"/>
      <c r="Q347" s="177"/>
      <c r="R347" s="177"/>
      <c r="S347" s="170"/>
      <c r="T347" s="177"/>
      <c r="U347" s="177"/>
      <c r="V347" s="178"/>
      <c r="W347" s="171"/>
      <c r="X347"/>
      <c r="Y347"/>
      <c r="Z347"/>
      <c r="AA347"/>
      <c r="AB347"/>
      <c r="AC347"/>
    </row>
    <row r="348" spans="2:29" ht="15.6">
      <c r="B348"/>
      <c r="C348" s="261"/>
      <c r="D348" s="261"/>
      <c r="E348" s="179"/>
      <c r="F348" s="180"/>
      <c r="G348" s="180"/>
      <c r="H348" s="179"/>
      <c r="I348" s="180"/>
      <c r="J348" s="180"/>
      <c r="K348" s="181"/>
      <c r="L348" s="181"/>
      <c r="M348"/>
      <c r="N348" s="261"/>
      <c r="O348" s="261"/>
      <c r="P348" s="179"/>
      <c r="Q348" s="180"/>
      <c r="R348" s="180"/>
      <c r="S348" s="179"/>
      <c r="T348" s="180"/>
      <c r="U348" s="180"/>
      <c r="V348" s="181"/>
      <c r="W348" s="181"/>
      <c r="X348"/>
      <c r="Y348"/>
      <c r="Z348"/>
      <c r="AA348"/>
      <c r="AB348"/>
      <c r="AC348"/>
    </row>
  </sheetData>
  <mergeCells count="178">
    <mergeCell ref="B33:C33"/>
    <mergeCell ref="B34:C34"/>
    <mergeCell ref="B212:C212"/>
    <mergeCell ref="B215:C215"/>
    <mergeCell ref="B152:G152"/>
    <mergeCell ref="B153:G153"/>
    <mergeCell ref="B154:G154"/>
    <mergeCell ref="B185:G185"/>
    <mergeCell ref="B186:G186"/>
    <mergeCell ref="B187:G187"/>
    <mergeCell ref="B188:G188"/>
    <mergeCell ref="B189:G189"/>
    <mergeCell ref="B62:H62"/>
    <mergeCell ref="B179:G179"/>
    <mergeCell ref="B177:G177"/>
    <mergeCell ref="B171:G171"/>
    <mergeCell ref="B172:G172"/>
    <mergeCell ref="B173:G173"/>
    <mergeCell ref="B166:G166"/>
    <mergeCell ref="B167:G167"/>
    <mergeCell ref="B168:G168"/>
    <mergeCell ref="B169:G169"/>
    <mergeCell ref="B170:G170"/>
    <mergeCell ref="B161:G161"/>
    <mergeCell ref="B7:C7"/>
    <mergeCell ref="B178:G178"/>
    <mergeCell ref="B146:G146"/>
    <mergeCell ref="B147:G147"/>
    <mergeCell ref="B148:G148"/>
    <mergeCell ref="B149:G149"/>
    <mergeCell ref="B150:G150"/>
    <mergeCell ref="B151:G151"/>
    <mergeCell ref="E14:F14"/>
    <mergeCell ref="B15:C15"/>
    <mergeCell ref="B16:C16"/>
    <mergeCell ref="B17:C17"/>
    <mergeCell ref="B18:C18"/>
    <mergeCell ref="G46:I46"/>
    <mergeCell ref="B155:G155"/>
    <mergeCell ref="B156:G156"/>
    <mergeCell ref="B157:G157"/>
    <mergeCell ref="B158:G158"/>
    <mergeCell ref="B58:C58"/>
    <mergeCell ref="B20:C20"/>
    <mergeCell ref="B21:C21"/>
    <mergeCell ref="B22:C22"/>
    <mergeCell ref="B31:C31"/>
    <mergeCell ref="B32:C32"/>
    <mergeCell ref="B10:C10"/>
    <mergeCell ref="B195:C195"/>
    <mergeCell ref="U240:V240"/>
    <mergeCell ref="O240:Q240"/>
    <mergeCell ref="R240:T240"/>
    <mergeCell ref="B180:G180"/>
    <mergeCell ref="B181:G181"/>
    <mergeCell ref="B182:G182"/>
    <mergeCell ref="B183:G183"/>
    <mergeCell ref="B184:G184"/>
    <mergeCell ref="U46:V46"/>
    <mergeCell ref="M58:N58"/>
    <mergeCell ref="B46:C46"/>
    <mergeCell ref="D46:F46"/>
    <mergeCell ref="S84:U84"/>
    <mergeCell ref="V84:W84"/>
    <mergeCell ref="B19:C19"/>
    <mergeCell ref="G14:H14"/>
    <mergeCell ref="R46:T46"/>
    <mergeCell ref="J46:K46"/>
    <mergeCell ref="M46:N46"/>
    <mergeCell ref="O46:Q46"/>
    <mergeCell ref="J64:L64"/>
    <mergeCell ref="J65:K65"/>
    <mergeCell ref="I223:J223"/>
    <mergeCell ref="B224:C224"/>
    <mergeCell ref="I224:J224"/>
    <mergeCell ref="B225:C225"/>
    <mergeCell ref="M252:N252"/>
    <mergeCell ref="B196:C196"/>
    <mergeCell ref="B197:C197"/>
    <mergeCell ref="B198:C198"/>
    <mergeCell ref="B240:C240"/>
    <mergeCell ref="D240:F240"/>
    <mergeCell ref="G240:I240"/>
    <mergeCell ref="J240:K240"/>
    <mergeCell ref="B252:C252"/>
    <mergeCell ref="M240:N240"/>
    <mergeCell ref="I225:J225"/>
    <mergeCell ref="B226:C226"/>
    <mergeCell ref="I226:J226"/>
    <mergeCell ref="E227:F227"/>
    <mergeCell ref="G227:H227"/>
    <mergeCell ref="I220:J220"/>
    <mergeCell ref="E218:F218"/>
    <mergeCell ref="G218:H218"/>
    <mergeCell ref="I219:J219"/>
    <mergeCell ref="N288:O288"/>
    <mergeCell ref="B106:C106"/>
    <mergeCell ref="N106:O106"/>
    <mergeCell ref="N84:O84"/>
    <mergeCell ref="P84:R84"/>
    <mergeCell ref="B110:H110"/>
    <mergeCell ref="B84:C84"/>
    <mergeCell ref="D84:F84"/>
    <mergeCell ref="G84:I84"/>
    <mergeCell ref="J84:K84"/>
    <mergeCell ref="B266:C266"/>
    <mergeCell ref="D266:F266"/>
    <mergeCell ref="G266:I266"/>
    <mergeCell ref="J266:K266"/>
    <mergeCell ref="N266:O266"/>
    <mergeCell ref="B288:C288"/>
    <mergeCell ref="B219:C219"/>
    <mergeCell ref="B220:C220"/>
    <mergeCell ref="B221:C221"/>
    <mergeCell ref="I221:J221"/>
    <mergeCell ref="B222:C222"/>
    <mergeCell ref="I222:J222"/>
    <mergeCell ref="B223:C223"/>
    <mergeCell ref="H161:W161"/>
    <mergeCell ref="S266:U266"/>
    <mergeCell ref="V266:W266"/>
    <mergeCell ref="L220:M220"/>
    <mergeCell ref="L221:M221"/>
    <mergeCell ref="L222:M222"/>
    <mergeCell ref="L223:M223"/>
    <mergeCell ref="L224:M224"/>
    <mergeCell ref="L225:M225"/>
    <mergeCell ref="L226:M226"/>
    <mergeCell ref="P266:R266"/>
    <mergeCell ref="B162:G162"/>
    <mergeCell ref="B163:G163"/>
    <mergeCell ref="B164:G164"/>
    <mergeCell ref="B165:G165"/>
    <mergeCell ref="C303:D303"/>
    <mergeCell ref="E303:G303"/>
    <mergeCell ref="H303:J303"/>
    <mergeCell ref="K303:L303"/>
    <mergeCell ref="N303:O303"/>
    <mergeCell ref="H162:W162"/>
    <mergeCell ref="H163:W163"/>
    <mergeCell ref="H164:W164"/>
    <mergeCell ref="H165:W165"/>
    <mergeCell ref="H166:W166"/>
    <mergeCell ref="H167:W167"/>
    <mergeCell ref="H168:W168"/>
    <mergeCell ref="H169:W169"/>
    <mergeCell ref="H170:W170"/>
    <mergeCell ref="H171:W171"/>
    <mergeCell ref="H172:W172"/>
    <mergeCell ref="H173:W173"/>
    <mergeCell ref="O218:P218"/>
    <mergeCell ref="Q218:R218"/>
    <mergeCell ref="L219:M219"/>
    <mergeCell ref="X306:X307"/>
    <mergeCell ref="Y306:Y307"/>
    <mergeCell ref="X308:X310"/>
    <mergeCell ref="Y308:Y310"/>
    <mergeCell ref="P303:R303"/>
    <mergeCell ref="S303:U303"/>
    <mergeCell ref="V303:W303"/>
    <mergeCell ref="X303:X304"/>
    <mergeCell ref="Y303:Y304"/>
    <mergeCell ref="X311:X312"/>
    <mergeCell ref="X313:X314"/>
    <mergeCell ref="Y311:Y312"/>
    <mergeCell ref="Y313:Y314"/>
    <mergeCell ref="P336:R336"/>
    <mergeCell ref="S336:U336"/>
    <mergeCell ref="V336:W336"/>
    <mergeCell ref="C348:D348"/>
    <mergeCell ref="N348:O348"/>
    <mergeCell ref="C315:D315"/>
    <mergeCell ref="N315:O315"/>
    <mergeCell ref="C336:D336"/>
    <mergeCell ref="E336:G336"/>
    <mergeCell ref="H336:J336"/>
    <mergeCell ref="K336:L336"/>
    <mergeCell ref="N336:O336"/>
  </mergeCells>
  <conditionalFormatting sqref="F16:F18 F20:F21">
    <cfRule type="dataBar" priority="4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{09C7EC2E-12AA-42E9-8795-59F10A3A0577}</x14:id>
        </ext>
      </extLst>
    </cfRule>
  </conditionalFormatting>
  <conditionalFormatting sqref="F16:F21">
    <cfRule type="dataBar" priority="4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{E043B264-5367-405D-A3EA-641F06CF2DA5}</x14:id>
        </ext>
      </extLst>
    </cfRule>
  </conditionalFormatting>
  <conditionalFormatting sqref="F19">
    <cfRule type="dataBar" priority="4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{66DB71DD-F8CB-480F-9319-02D6392748FE}</x14:id>
        </ext>
      </extLst>
    </cfRule>
  </conditionalFormatting>
  <conditionalFormatting sqref="F220:F222 F224:F225">
    <cfRule type="dataBar" priority="1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{0D4813AF-26DE-493E-A6FE-5C50F28AC230}</x14:id>
        </ext>
      </extLst>
    </cfRule>
  </conditionalFormatting>
  <conditionalFormatting sqref="F220:F225">
    <cfRule type="dataBar" priority="1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{5869C315-E698-4FBC-AAD5-9A13D808CFDE}</x14:id>
        </ext>
      </extLst>
    </cfRule>
  </conditionalFormatting>
  <conditionalFormatting sqref="F223">
    <cfRule type="dataBar" priority="1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{224AC10F-4350-4507-A6FA-1E3EC4C51D0C}</x14:id>
        </ext>
      </extLst>
    </cfRule>
  </conditionalFormatting>
  <conditionalFormatting sqref="H16:H18 H20:H21">
    <cfRule type="dataBar" priority="4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{2AC05AE9-4F9F-44BB-9315-89C247B39A6B}</x14:id>
        </ext>
      </extLst>
    </cfRule>
  </conditionalFormatting>
  <conditionalFormatting sqref="H16:H21">
    <cfRule type="dataBar" priority="4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{50954E97-A336-464B-8EFA-9A2622D7B37C}</x14:id>
        </ext>
      </extLst>
    </cfRule>
  </conditionalFormatting>
  <conditionalFormatting sqref="H19">
    <cfRule type="dataBar" priority="4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{0D474D80-F21E-4729-8F4E-0A3AED24D088}</x14:id>
        </ext>
      </extLst>
    </cfRule>
  </conditionalFormatting>
  <conditionalFormatting sqref="H220:H222 H224:H225">
    <cfRule type="dataBar" priority="1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{D68B33B3-FCDD-440B-B11B-4A221BBC1924}</x14:id>
        </ext>
      </extLst>
    </cfRule>
  </conditionalFormatting>
  <conditionalFormatting sqref="H220:H225">
    <cfRule type="dataBar" priority="1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{0FCF66E5-8143-4934-B2F9-5BA73B104BA1}</x14:id>
        </ext>
      </extLst>
    </cfRule>
  </conditionalFormatting>
  <conditionalFormatting sqref="H223">
    <cfRule type="dataBar" priority="1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{40050579-E7A5-4078-A62E-B3F3ADF98D36}</x14:id>
        </ext>
      </extLst>
    </cfRule>
  </conditionalFormatting>
  <conditionalFormatting sqref="J48:J57">
    <cfRule type="colorScale" priority="5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86:J105">
    <cfRule type="colorScale" priority="3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242:J251">
    <cfRule type="colorScale" priority="5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268:J287">
    <cfRule type="colorScale" priority="2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305:K314">
    <cfRule type="colorScale" priority="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338:K347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220:P222 P224:P225">
    <cfRule type="dataBar" priority="2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{086EAAAB-11A3-4A7A-9F35-B3EC16AB3A82}</x14:id>
        </ext>
      </extLst>
    </cfRule>
  </conditionalFormatting>
  <conditionalFormatting sqref="P220:P225">
    <cfRule type="dataBar" priority="2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{DA1016AE-BDAC-43DF-A1AF-D65B6A53B2C6}</x14:id>
        </ext>
      </extLst>
    </cfRule>
  </conditionalFormatting>
  <conditionalFormatting sqref="P223">
    <cfRule type="dataBar" priority="2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{C7FB5F92-AF99-4C02-8B35-D29975C5265C}</x14:id>
        </ext>
      </extLst>
    </cfRule>
  </conditionalFormatting>
  <conditionalFormatting sqref="R220:R222 R224:R225">
    <cfRule type="dataBar" priority="2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{A0E60414-97E2-4375-AD6D-F828B5EF9EB9}</x14:id>
        </ext>
      </extLst>
    </cfRule>
  </conditionalFormatting>
  <conditionalFormatting sqref="R220:R225">
    <cfRule type="dataBar" priority="2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{725A1E7C-306D-4A61-8D59-5A75E8622F4E}</x14:id>
        </ext>
      </extLst>
    </cfRule>
  </conditionalFormatting>
  <conditionalFormatting sqref="R223">
    <cfRule type="dataBar" priority="2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{02522654-4E2E-40F1-AE66-0C0A7BCA64A7}</x14:id>
        </ext>
      </extLst>
    </cfRule>
  </conditionalFormatting>
  <conditionalFormatting sqref="U48:U57">
    <cfRule type="colorScale" priority="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242:U251">
    <cfRule type="colorScale" priority="4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86:V105">
    <cfRule type="colorScale" priority="3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268:V287">
    <cfRule type="colorScale" priority="2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305:V314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338:V347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242:X251">
    <cfRule type="colorScale" priority="5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268:Y287">
    <cfRule type="colorScale" priority="3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305:Y311 Y313">
    <cfRule type="colorScale" priority="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9C7EC2E-12AA-42E9-8795-59F10A3A057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F16:F18 F20:F21</xm:sqref>
        </x14:conditionalFormatting>
        <x14:conditionalFormatting xmlns:xm="http://schemas.microsoft.com/office/excel/2006/main">
          <x14:cfRule type="dataBar" id="{E043B264-5367-405D-A3EA-641F06CF2DA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F16:F21</xm:sqref>
        </x14:conditionalFormatting>
        <x14:conditionalFormatting xmlns:xm="http://schemas.microsoft.com/office/excel/2006/main">
          <x14:cfRule type="dataBar" id="{66DB71DD-F8CB-480F-9319-02D6392748F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F19</xm:sqref>
        </x14:conditionalFormatting>
        <x14:conditionalFormatting xmlns:xm="http://schemas.microsoft.com/office/excel/2006/main">
          <x14:cfRule type="dataBar" id="{0D4813AF-26DE-493E-A6FE-5C50F28AC23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F220:F222 F224:F225</xm:sqref>
        </x14:conditionalFormatting>
        <x14:conditionalFormatting xmlns:xm="http://schemas.microsoft.com/office/excel/2006/main">
          <x14:cfRule type="dataBar" id="{5869C315-E698-4FBC-AAD5-9A13D808CFD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F220:F225</xm:sqref>
        </x14:conditionalFormatting>
        <x14:conditionalFormatting xmlns:xm="http://schemas.microsoft.com/office/excel/2006/main">
          <x14:cfRule type="dataBar" id="{224AC10F-4350-4507-A6FA-1E3EC4C51D0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F223</xm:sqref>
        </x14:conditionalFormatting>
        <x14:conditionalFormatting xmlns:xm="http://schemas.microsoft.com/office/excel/2006/main">
          <x14:cfRule type="dataBar" id="{2AC05AE9-4F9F-44BB-9315-89C247B39A6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H16:H18 H20:H21</xm:sqref>
        </x14:conditionalFormatting>
        <x14:conditionalFormatting xmlns:xm="http://schemas.microsoft.com/office/excel/2006/main">
          <x14:cfRule type="dataBar" id="{50954E97-A336-464B-8EFA-9A2622D7B37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H16:H21</xm:sqref>
        </x14:conditionalFormatting>
        <x14:conditionalFormatting xmlns:xm="http://schemas.microsoft.com/office/excel/2006/main">
          <x14:cfRule type="dataBar" id="{0D474D80-F21E-4729-8F4E-0A3AED24D08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H19</xm:sqref>
        </x14:conditionalFormatting>
        <x14:conditionalFormatting xmlns:xm="http://schemas.microsoft.com/office/excel/2006/main">
          <x14:cfRule type="dataBar" id="{D68B33B3-FCDD-440B-B11B-4A221BBC192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H220:H222 H224:H225</xm:sqref>
        </x14:conditionalFormatting>
        <x14:conditionalFormatting xmlns:xm="http://schemas.microsoft.com/office/excel/2006/main">
          <x14:cfRule type="dataBar" id="{0FCF66E5-8143-4934-B2F9-5BA73B104BA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H220:H225</xm:sqref>
        </x14:conditionalFormatting>
        <x14:conditionalFormatting xmlns:xm="http://schemas.microsoft.com/office/excel/2006/main">
          <x14:cfRule type="dataBar" id="{40050579-E7A5-4078-A62E-B3F3ADF98D3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H223</xm:sqref>
        </x14:conditionalFormatting>
        <x14:conditionalFormatting xmlns:xm="http://schemas.microsoft.com/office/excel/2006/main">
          <x14:cfRule type="dataBar" id="{086EAAAB-11A3-4A7A-9F35-B3EC16AB3A8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P220:P222 P224:P225</xm:sqref>
        </x14:conditionalFormatting>
        <x14:conditionalFormatting xmlns:xm="http://schemas.microsoft.com/office/excel/2006/main">
          <x14:cfRule type="dataBar" id="{DA1016AE-BDAC-43DF-A1AF-D65B6A53B2C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P220:P225</xm:sqref>
        </x14:conditionalFormatting>
        <x14:conditionalFormatting xmlns:xm="http://schemas.microsoft.com/office/excel/2006/main">
          <x14:cfRule type="dataBar" id="{C7FB5F92-AF99-4C02-8B35-D29975C5265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P223</xm:sqref>
        </x14:conditionalFormatting>
        <x14:conditionalFormatting xmlns:xm="http://schemas.microsoft.com/office/excel/2006/main">
          <x14:cfRule type="dataBar" id="{A0E60414-97E2-4375-AD6D-F828B5EF9EB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R220:R222 R224:R225</xm:sqref>
        </x14:conditionalFormatting>
        <x14:conditionalFormatting xmlns:xm="http://schemas.microsoft.com/office/excel/2006/main">
          <x14:cfRule type="dataBar" id="{725A1E7C-306D-4A61-8D59-5A75E8622F4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R220:R225</xm:sqref>
        </x14:conditionalFormatting>
        <x14:conditionalFormatting xmlns:xm="http://schemas.microsoft.com/office/excel/2006/main">
          <x14:cfRule type="dataBar" id="{02522654-4E2E-40F1-AE66-0C0A7BCA64A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R223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DBD9F2-68A4-4FD0-B1E2-BBA1EAEF9A86}">
  <dimension ref="B3:B150"/>
  <sheetViews>
    <sheetView showGridLines="0" topLeftCell="A45" zoomScale="70" zoomScaleNormal="70" workbookViewId="0">
      <selection activeCell="AB36" sqref="AB36"/>
    </sheetView>
  </sheetViews>
  <sheetFormatPr baseColWidth="10" defaultRowHeight="15.6"/>
  <sheetData>
    <row r="3" spans="2:2" ht="23.4">
      <c r="B3" s="57" t="s">
        <v>1649</v>
      </c>
    </row>
    <row r="113" spans="2:2" ht="23.4">
      <c r="B113" s="57" t="s">
        <v>1662</v>
      </c>
    </row>
    <row r="150" spans="2:2" ht="23.4">
      <c r="B150" s="57" t="s">
        <v>1663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E34B3-24E8-4EEC-8DBB-1B042F898242}">
  <dimension ref="B3:B248"/>
  <sheetViews>
    <sheetView showGridLines="0" zoomScale="70" zoomScaleNormal="70" workbookViewId="0">
      <selection activeCell="W278" sqref="W277:W278"/>
    </sheetView>
  </sheetViews>
  <sheetFormatPr baseColWidth="10" defaultRowHeight="15.6"/>
  <sheetData>
    <row r="3" spans="2:2" ht="23.4">
      <c r="B3" s="57" t="s">
        <v>1649</v>
      </c>
    </row>
    <row r="172" spans="2:2" ht="23.4">
      <c r="B172" s="57" t="s">
        <v>1662</v>
      </c>
    </row>
    <row r="248" spans="2:2" ht="23.4">
      <c r="B248" s="57" t="s">
        <v>1663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72495-272D-4780-968A-1D9774AF3736}">
  <dimension ref="A1:AG249"/>
  <sheetViews>
    <sheetView showGridLines="0" topLeftCell="A64" zoomScale="70" zoomScaleNormal="70" workbookViewId="0">
      <selection activeCell="K36" sqref="K36"/>
    </sheetView>
  </sheetViews>
  <sheetFormatPr baseColWidth="10" defaultRowHeight="15.6"/>
  <sheetData>
    <row r="1" spans="1: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20.399999999999999">
      <c r="A2" s="1"/>
      <c r="B2" s="94" t="s">
        <v>273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</row>
    <row r="3" spans="1:25" ht="20.399999999999999">
      <c r="A3" s="1"/>
      <c r="B3" s="94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</row>
    <row r="4" spans="1:25">
      <c r="A4" s="1"/>
      <c r="B4" s="3" t="s">
        <v>311</v>
      </c>
      <c r="C4" s="1"/>
      <c r="D4" s="1"/>
      <c r="E4" s="1"/>
      <c r="F4" s="1"/>
      <c r="G4" s="1"/>
      <c r="H4" s="1"/>
      <c r="I4" s="1"/>
      <c r="J4" s="1"/>
      <c r="K4" s="1"/>
      <c r="L4" s="1"/>
      <c r="M4" s="3" t="s">
        <v>312</v>
      </c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</row>
    <row r="5" spans="1:2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</row>
    <row r="6" spans="1:25">
      <c r="A6" s="1"/>
      <c r="B6" s="76" t="s">
        <v>253</v>
      </c>
      <c r="C6" s="76" t="s">
        <v>260</v>
      </c>
      <c r="D6" s="76" t="s">
        <v>261</v>
      </c>
      <c r="E6" s="77"/>
      <c r="F6" s="78"/>
      <c r="G6" s="79"/>
      <c r="H6" s="78"/>
      <c r="I6" s="78"/>
      <c r="J6" s="80"/>
      <c r="K6" s="80"/>
      <c r="L6" s="1"/>
      <c r="M6" s="76" t="s">
        <v>253</v>
      </c>
      <c r="N6" s="76" t="s">
        <v>260</v>
      </c>
      <c r="O6" s="76" t="s">
        <v>261</v>
      </c>
      <c r="P6" s="77"/>
      <c r="Q6" s="78"/>
      <c r="R6" s="79"/>
      <c r="S6" s="78"/>
      <c r="T6" s="78"/>
      <c r="U6" s="80"/>
      <c r="V6" s="80"/>
      <c r="W6" s="1"/>
      <c r="X6" s="1"/>
      <c r="Y6" s="1"/>
    </row>
    <row r="7" spans="1:25">
      <c r="A7" s="1"/>
      <c r="B7" s="81">
        <v>48.183296143274731</v>
      </c>
      <c r="C7" s="81">
        <v>81.508270961705463</v>
      </c>
      <c r="D7" s="81">
        <v>63.016541923410927</v>
      </c>
      <c r="E7" s="82"/>
      <c r="F7" s="78"/>
      <c r="G7" s="79"/>
      <c r="H7" s="78"/>
      <c r="I7" s="78"/>
      <c r="J7" s="80"/>
      <c r="K7" s="80"/>
      <c r="L7" s="1"/>
      <c r="M7" s="81">
        <v>47.321777314617783</v>
      </c>
      <c r="N7" s="81">
        <v>81.40243344616232</v>
      </c>
      <c r="O7" s="81">
        <v>62.804866892324625</v>
      </c>
      <c r="P7" s="82"/>
      <c r="Q7" s="78"/>
      <c r="R7" s="79"/>
      <c r="S7" s="78"/>
      <c r="T7" s="78"/>
      <c r="U7" s="80"/>
      <c r="V7" s="80"/>
      <c r="W7" s="1"/>
      <c r="X7" s="1"/>
      <c r="Y7" s="1"/>
    </row>
    <row r="8" spans="1:25">
      <c r="A8" s="1"/>
      <c r="B8" s="286" t="s">
        <v>262</v>
      </c>
      <c r="C8" s="286"/>
      <c r="D8" s="267" t="s">
        <v>3</v>
      </c>
      <c r="E8" s="267"/>
      <c r="F8" s="267"/>
      <c r="G8" s="267" t="s">
        <v>79</v>
      </c>
      <c r="H8" s="267"/>
      <c r="I8" s="267"/>
      <c r="J8" s="271" t="s">
        <v>263</v>
      </c>
      <c r="K8" s="271"/>
      <c r="L8" s="1"/>
      <c r="M8" s="286" t="s">
        <v>262</v>
      </c>
      <c r="N8" s="286"/>
      <c r="O8" s="267" t="s">
        <v>3</v>
      </c>
      <c r="P8" s="267"/>
      <c r="Q8" s="267"/>
      <c r="R8" s="267" t="s">
        <v>79</v>
      </c>
      <c r="S8" s="267"/>
      <c r="T8" s="267"/>
      <c r="U8" s="271" t="s">
        <v>263</v>
      </c>
      <c r="V8" s="271"/>
      <c r="W8" s="1"/>
      <c r="X8" s="1"/>
      <c r="Y8" s="1"/>
    </row>
    <row r="9" spans="1:25">
      <c r="A9" s="1"/>
      <c r="B9" s="83" t="s">
        <v>264</v>
      </c>
      <c r="C9" s="83" t="s">
        <v>265</v>
      </c>
      <c r="D9" s="84" t="s">
        <v>266</v>
      </c>
      <c r="E9" s="83" t="s">
        <v>267</v>
      </c>
      <c r="F9" s="83" t="s">
        <v>268</v>
      </c>
      <c r="G9" s="84" t="s">
        <v>266</v>
      </c>
      <c r="H9" s="83" t="s">
        <v>267</v>
      </c>
      <c r="I9" s="83" t="s">
        <v>268</v>
      </c>
      <c r="J9" s="85" t="s">
        <v>269</v>
      </c>
      <c r="K9" s="83" t="s">
        <v>270</v>
      </c>
      <c r="L9" s="1"/>
      <c r="M9" s="83" t="s">
        <v>264</v>
      </c>
      <c r="N9" s="83" t="s">
        <v>265</v>
      </c>
      <c r="O9" s="84" t="s">
        <v>266</v>
      </c>
      <c r="P9" s="83" t="s">
        <v>267</v>
      </c>
      <c r="Q9" s="83" t="s">
        <v>268</v>
      </c>
      <c r="R9" s="84" t="s">
        <v>266</v>
      </c>
      <c r="S9" s="83" t="s">
        <v>267</v>
      </c>
      <c r="T9" s="83" t="s">
        <v>268</v>
      </c>
      <c r="U9" s="85" t="s">
        <v>269</v>
      </c>
      <c r="V9" s="83" t="s">
        <v>270</v>
      </c>
      <c r="W9" s="1"/>
      <c r="X9" s="1"/>
      <c r="Y9" s="1"/>
    </row>
    <row r="10" spans="1:25">
      <c r="A10" s="1"/>
      <c r="B10" s="86">
        <v>916</v>
      </c>
      <c r="C10" s="86">
        <v>999</v>
      </c>
      <c r="D10" s="87">
        <v>2320</v>
      </c>
      <c r="E10" s="88">
        <v>0.10000862143288214</v>
      </c>
      <c r="F10" s="88">
        <v>0.10000862143288214</v>
      </c>
      <c r="G10" s="87">
        <v>118</v>
      </c>
      <c r="H10" s="88">
        <v>1.5390635189774357E-2</v>
      </c>
      <c r="I10" s="88">
        <v>1.5390635189774357E-2</v>
      </c>
      <c r="J10" s="89">
        <v>5.0862068965517239E-2</v>
      </c>
      <c r="K10" s="90">
        <v>5.0862068965517239E-2</v>
      </c>
      <c r="L10" s="1"/>
      <c r="M10" s="86">
        <v>917</v>
      </c>
      <c r="N10" s="86">
        <v>999</v>
      </c>
      <c r="O10" s="87">
        <v>584</v>
      </c>
      <c r="P10" s="88">
        <v>0.1000171262202432</v>
      </c>
      <c r="Q10" s="88">
        <v>0.1000171262202432</v>
      </c>
      <c r="R10" s="87">
        <v>19</v>
      </c>
      <c r="S10" s="88">
        <v>9.8496630378434417E-3</v>
      </c>
      <c r="T10" s="88">
        <v>9.8496630378434417E-3</v>
      </c>
      <c r="U10" s="89">
        <v>3.2534246575342464E-2</v>
      </c>
      <c r="V10" s="90">
        <v>3.2534246575342464E-2</v>
      </c>
      <c r="W10" s="1"/>
      <c r="X10" s="1"/>
      <c r="Y10" s="1"/>
    </row>
    <row r="11" spans="1:25">
      <c r="A11" s="1"/>
      <c r="B11" s="86">
        <v>886</v>
      </c>
      <c r="C11" s="86">
        <v>916</v>
      </c>
      <c r="D11" s="87">
        <v>2320</v>
      </c>
      <c r="E11" s="88">
        <v>0.10000862143288214</v>
      </c>
      <c r="F11" s="88">
        <v>0.20001724286576428</v>
      </c>
      <c r="G11" s="87">
        <v>204</v>
      </c>
      <c r="H11" s="88">
        <v>2.6607538802660754E-2</v>
      </c>
      <c r="I11" s="88">
        <v>4.1998173992435113E-2</v>
      </c>
      <c r="J11" s="89">
        <v>8.7931034482758616E-2</v>
      </c>
      <c r="K11" s="90">
        <v>6.9396551724137931E-2</v>
      </c>
      <c r="L11" s="1"/>
      <c r="M11" s="86">
        <v>885</v>
      </c>
      <c r="N11" s="86">
        <v>917</v>
      </c>
      <c r="O11" s="87">
        <v>584</v>
      </c>
      <c r="P11" s="88">
        <v>0.1000171262202432</v>
      </c>
      <c r="Q11" s="88">
        <v>0.20003425244048639</v>
      </c>
      <c r="R11" s="87">
        <v>54</v>
      </c>
      <c r="S11" s="88">
        <v>2.7993779160186624E-2</v>
      </c>
      <c r="T11" s="88">
        <v>3.7843442198030069E-2</v>
      </c>
      <c r="U11" s="89">
        <v>9.2465753424657529E-2</v>
      </c>
      <c r="V11" s="90">
        <v>6.25E-2</v>
      </c>
      <c r="W11" s="1"/>
      <c r="X11" s="1"/>
      <c r="Y11" s="1"/>
    </row>
    <row r="12" spans="1:25">
      <c r="A12" s="1"/>
      <c r="B12" s="86">
        <v>855</v>
      </c>
      <c r="C12" s="86">
        <v>886</v>
      </c>
      <c r="D12" s="87">
        <v>2319</v>
      </c>
      <c r="E12" s="88">
        <v>9.9965514268471417E-2</v>
      </c>
      <c r="F12" s="88">
        <v>0.29998275713423572</v>
      </c>
      <c r="G12" s="87">
        <v>267</v>
      </c>
      <c r="H12" s="88">
        <v>3.4824572844658931E-2</v>
      </c>
      <c r="I12" s="88">
        <v>7.6822746837094044E-2</v>
      </c>
      <c r="J12" s="89">
        <v>0.11513583441138421</v>
      </c>
      <c r="K12" s="90">
        <v>8.4638597499640755E-2</v>
      </c>
      <c r="L12" s="1"/>
      <c r="M12" s="86">
        <v>854</v>
      </c>
      <c r="N12" s="86">
        <v>885</v>
      </c>
      <c r="O12" s="87">
        <v>584</v>
      </c>
      <c r="P12" s="88">
        <v>0.1000171262202432</v>
      </c>
      <c r="Q12" s="88">
        <v>0.30005137866072956</v>
      </c>
      <c r="R12" s="87">
        <v>82</v>
      </c>
      <c r="S12" s="88">
        <v>4.2509072058061169E-2</v>
      </c>
      <c r="T12" s="88">
        <v>8.0352514256091245E-2</v>
      </c>
      <c r="U12" s="89">
        <v>0.1404109589041096</v>
      </c>
      <c r="V12" s="90">
        <v>8.8470319634703198E-2</v>
      </c>
      <c r="W12" s="1"/>
      <c r="X12" s="1"/>
      <c r="Y12" s="1"/>
    </row>
    <row r="13" spans="1:25">
      <c r="A13" s="1"/>
      <c r="B13" s="86">
        <v>818</v>
      </c>
      <c r="C13" s="86">
        <v>855</v>
      </c>
      <c r="D13" s="87">
        <v>2320</v>
      </c>
      <c r="E13" s="88">
        <v>0.10000862143288214</v>
      </c>
      <c r="F13" s="88">
        <v>0.39999137856711786</v>
      </c>
      <c r="G13" s="87">
        <v>395</v>
      </c>
      <c r="H13" s="88">
        <v>5.1519499152210775E-2</v>
      </c>
      <c r="I13" s="88">
        <v>0.12834224598930483</v>
      </c>
      <c r="J13" s="89">
        <v>0.17025862068965517</v>
      </c>
      <c r="K13" s="90">
        <v>0.10604591011962496</v>
      </c>
      <c r="L13" s="1"/>
      <c r="M13" s="86">
        <v>819</v>
      </c>
      <c r="N13" s="86">
        <v>854</v>
      </c>
      <c r="O13" s="87">
        <v>584</v>
      </c>
      <c r="P13" s="88">
        <v>0.1000171262202432</v>
      </c>
      <c r="Q13" s="88">
        <v>0.40006850488097279</v>
      </c>
      <c r="R13" s="87">
        <v>96</v>
      </c>
      <c r="S13" s="88">
        <v>4.9766718506998445E-2</v>
      </c>
      <c r="T13" s="88">
        <v>0.13011923276308968</v>
      </c>
      <c r="U13" s="89">
        <v>0.16438356164383561</v>
      </c>
      <c r="V13" s="90">
        <v>0.1074486301369863</v>
      </c>
      <c r="W13" s="1"/>
      <c r="X13" s="1"/>
      <c r="Y13" s="1"/>
    </row>
    <row r="14" spans="1:25">
      <c r="A14" s="1"/>
      <c r="B14" s="86">
        <v>770</v>
      </c>
      <c r="C14" s="86">
        <v>818</v>
      </c>
      <c r="D14" s="87">
        <v>2320</v>
      </c>
      <c r="E14" s="88">
        <v>0.10000862143288214</v>
      </c>
      <c r="F14" s="88">
        <v>0.5</v>
      </c>
      <c r="G14" s="87">
        <v>508</v>
      </c>
      <c r="H14" s="88">
        <v>6.6257988783096383E-2</v>
      </c>
      <c r="I14" s="88">
        <v>0.19460023477240121</v>
      </c>
      <c r="J14" s="89">
        <v>0.2189655172413793</v>
      </c>
      <c r="K14" s="90">
        <v>0.12863177860160357</v>
      </c>
      <c r="L14" s="1"/>
      <c r="M14" s="86">
        <v>770</v>
      </c>
      <c r="N14" s="86">
        <v>819</v>
      </c>
      <c r="O14" s="87">
        <v>584</v>
      </c>
      <c r="P14" s="88">
        <v>0.1000171262202432</v>
      </c>
      <c r="Q14" s="88">
        <v>0.50008563110121595</v>
      </c>
      <c r="R14" s="87">
        <v>128</v>
      </c>
      <c r="S14" s="88">
        <v>6.6355624675997926E-2</v>
      </c>
      <c r="T14" s="88">
        <v>0.1964748574390876</v>
      </c>
      <c r="U14" s="89">
        <v>0.21917808219178081</v>
      </c>
      <c r="V14" s="90">
        <v>0.12979452054794521</v>
      </c>
      <c r="W14" s="1"/>
      <c r="X14" s="1"/>
      <c r="Y14" s="1"/>
    </row>
    <row r="15" spans="1:25">
      <c r="A15" s="1"/>
      <c r="B15" s="86">
        <v>700</v>
      </c>
      <c r="C15" s="86">
        <v>770</v>
      </c>
      <c r="D15" s="87">
        <v>2320</v>
      </c>
      <c r="E15" s="88">
        <v>0.10000862143288214</v>
      </c>
      <c r="F15" s="88">
        <v>0.60000862143288214</v>
      </c>
      <c r="G15" s="87">
        <v>635</v>
      </c>
      <c r="H15" s="88">
        <v>8.2822485978870486E-2</v>
      </c>
      <c r="I15" s="88">
        <v>0.27742272075127167</v>
      </c>
      <c r="J15" s="89">
        <v>0.27370689655172414</v>
      </c>
      <c r="K15" s="90">
        <v>0.15281270206192973</v>
      </c>
      <c r="L15" s="1"/>
      <c r="M15" s="86">
        <v>703</v>
      </c>
      <c r="N15" s="86">
        <v>769</v>
      </c>
      <c r="O15" s="87">
        <v>583</v>
      </c>
      <c r="P15" s="88">
        <v>9.9845864017811273E-2</v>
      </c>
      <c r="Q15" s="88">
        <v>0.59993149511902721</v>
      </c>
      <c r="R15" s="87">
        <v>167</v>
      </c>
      <c r="S15" s="88">
        <v>8.6573354069466049E-2</v>
      </c>
      <c r="T15" s="88">
        <v>0.28304821150855364</v>
      </c>
      <c r="U15" s="89">
        <v>0.28644939965694682</v>
      </c>
      <c r="V15" s="90">
        <v>0.15586640022837567</v>
      </c>
      <c r="W15" s="1"/>
      <c r="X15" s="1"/>
      <c r="Y15" s="1"/>
    </row>
    <row r="16" spans="1:25">
      <c r="A16" s="1"/>
      <c r="B16" s="86">
        <v>599</v>
      </c>
      <c r="C16" s="86">
        <v>700</v>
      </c>
      <c r="D16" s="87">
        <v>2320</v>
      </c>
      <c r="E16" s="88">
        <v>0.10000862143288214</v>
      </c>
      <c r="F16" s="88">
        <v>0.70001724286576428</v>
      </c>
      <c r="G16" s="87">
        <v>851</v>
      </c>
      <c r="H16" s="88">
        <v>0.11099517412286422</v>
      </c>
      <c r="I16" s="88">
        <v>0.38841789487413592</v>
      </c>
      <c r="J16" s="89">
        <v>0.36681034482758623</v>
      </c>
      <c r="K16" s="90">
        <v>0.18338567645790996</v>
      </c>
      <c r="L16" s="1"/>
      <c r="M16" s="86">
        <v>606</v>
      </c>
      <c r="N16" s="86">
        <v>703</v>
      </c>
      <c r="O16" s="87">
        <v>584</v>
      </c>
      <c r="P16" s="88">
        <v>0.1000171262202432</v>
      </c>
      <c r="Q16" s="88">
        <v>0.69994862133927038</v>
      </c>
      <c r="R16" s="87">
        <v>210</v>
      </c>
      <c r="S16" s="88">
        <v>0.1088646967340591</v>
      </c>
      <c r="T16" s="88">
        <v>0.39191290824261277</v>
      </c>
      <c r="U16" s="89">
        <v>0.3595890410958904</v>
      </c>
      <c r="V16" s="90">
        <v>0.18497675556643015</v>
      </c>
      <c r="W16" s="1"/>
      <c r="X16" s="1"/>
      <c r="Y16" s="1"/>
    </row>
    <row r="17" spans="1:25">
      <c r="A17" s="1"/>
      <c r="B17" s="86">
        <v>449</v>
      </c>
      <c r="C17" s="86">
        <v>599</v>
      </c>
      <c r="D17" s="87">
        <v>2319</v>
      </c>
      <c r="E17" s="88">
        <v>9.9965514268471417E-2</v>
      </c>
      <c r="F17" s="88">
        <v>0.79998275713423572</v>
      </c>
      <c r="G17" s="87">
        <v>1116</v>
      </c>
      <c r="H17" s="88">
        <v>0.14555888874396766</v>
      </c>
      <c r="I17" s="88">
        <v>0.53397678361810352</v>
      </c>
      <c r="J17" s="89">
        <v>0.48124191461837001</v>
      </c>
      <c r="K17" s="90">
        <v>0.22060566871430112</v>
      </c>
      <c r="L17" s="1"/>
      <c r="M17" s="86">
        <v>455</v>
      </c>
      <c r="N17" s="86">
        <v>606</v>
      </c>
      <c r="O17" s="87">
        <v>584</v>
      </c>
      <c r="P17" s="88">
        <v>0.1000171262202432</v>
      </c>
      <c r="Q17" s="88">
        <v>0.79996574755951366</v>
      </c>
      <c r="R17" s="87">
        <v>278</v>
      </c>
      <c r="S17" s="88">
        <v>0.144116122343183</v>
      </c>
      <c r="T17" s="88">
        <v>0.53602903058579576</v>
      </c>
      <c r="U17" s="89">
        <v>0.47602739726027399</v>
      </c>
      <c r="V17" s="90">
        <v>0.22136587454506529</v>
      </c>
      <c r="W17" s="1"/>
      <c r="X17" s="1"/>
      <c r="Y17" s="1"/>
    </row>
    <row r="18" spans="1:25">
      <c r="A18" s="1"/>
      <c r="B18" s="86">
        <v>222</v>
      </c>
      <c r="C18" s="86">
        <v>449</v>
      </c>
      <c r="D18" s="87">
        <v>2320</v>
      </c>
      <c r="E18" s="88">
        <v>0.10000862143288214</v>
      </c>
      <c r="F18" s="88">
        <v>0.89999137856711786</v>
      </c>
      <c r="G18" s="87">
        <v>1530</v>
      </c>
      <c r="H18" s="88">
        <v>0.19955654101995565</v>
      </c>
      <c r="I18" s="88">
        <v>0.7335333246380592</v>
      </c>
      <c r="J18" s="89">
        <v>0.65948275862068961</v>
      </c>
      <c r="K18" s="90">
        <v>0.26937446115528307</v>
      </c>
      <c r="L18" s="1"/>
      <c r="M18" s="86">
        <v>225</v>
      </c>
      <c r="N18" s="86">
        <v>455</v>
      </c>
      <c r="O18" s="87">
        <v>584</v>
      </c>
      <c r="P18" s="88">
        <v>0.1000171262202432</v>
      </c>
      <c r="Q18" s="88">
        <v>0.89998287377975683</v>
      </c>
      <c r="R18" s="87">
        <v>377</v>
      </c>
      <c r="S18" s="88">
        <v>0.19543805080352514</v>
      </c>
      <c r="T18" s="88">
        <v>0.73146708138932093</v>
      </c>
      <c r="U18" s="89">
        <v>0.64554794520547942</v>
      </c>
      <c r="V18" s="90">
        <v>0.26850618458610848</v>
      </c>
      <c r="W18" s="1"/>
      <c r="X18" s="1"/>
      <c r="Y18" s="1"/>
    </row>
    <row r="19" spans="1:25">
      <c r="A19" s="1"/>
      <c r="B19" s="86">
        <v>1</v>
      </c>
      <c r="C19" s="86">
        <v>222</v>
      </c>
      <c r="D19" s="87">
        <v>2320</v>
      </c>
      <c r="E19" s="88">
        <v>0.10000862143288214</v>
      </c>
      <c r="F19" s="88">
        <v>1</v>
      </c>
      <c r="G19" s="87">
        <v>2043</v>
      </c>
      <c r="H19" s="88">
        <v>0.2664666753619408</v>
      </c>
      <c r="I19" s="88">
        <v>1</v>
      </c>
      <c r="J19" s="89">
        <v>0.88060344827586212</v>
      </c>
      <c r="K19" s="90">
        <v>0.33050262953702908</v>
      </c>
      <c r="L19" s="1"/>
      <c r="M19" s="86">
        <v>1</v>
      </c>
      <c r="N19" s="86">
        <v>225</v>
      </c>
      <c r="O19" s="87">
        <v>584</v>
      </c>
      <c r="P19" s="88">
        <v>0.1000171262202432</v>
      </c>
      <c r="Q19" s="88">
        <v>1</v>
      </c>
      <c r="R19" s="87">
        <v>518</v>
      </c>
      <c r="S19" s="88">
        <v>0.26853291861067913</v>
      </c>
      <c r="T19" s="88">
        <v>1</v>
      </c>
      <c r="U19" s="89">
        <v>0.88698630136986301</v>
      </c>
      <c r="V19" s="90">
        <v>0.33036478849118001</v>
      </c>
      <c r="W19" s="1"/>
      <c r="X19" s="1"/>
      <c r="Y19" s="1"/>
    </row>
    <row r="20" spans="1:25">
      <c r="A20" s="1"/>
      <c r="B20" s="305" t="s">
        <v>3</v>
      </c>
      <c r="C20" s="305"/>
      <c r="D20" s="91">
        <f>+SUM(D10:D19)</f>
        <v>23198</v>
      </c>
      <c r="E20" s="92"/>
      <c r="F20" s="92"/>
      <c r="G20" s="91">
        <f>+SUM(G10:G19)</f>
        <v>7667</v>
      </c>
      <c r="H20" s="92"/>
      <c r="I20" s="92"/>
      <c r="J20" s="93"/>
      <c r="K20" s="93"/>
      <c r="L20" s="1"/>
      <c r="M20" s="305" t="s">
        <v>3</v>
      </c>
      <c r="N20" s="305"/>
      <c r="O20" s="91">
        <f>+SUM(O10:O19)</f>
        <v>5839</v>
      </c>
      <c r="P20" s="92"/>
      <c r="Q20" s="92"/>
      <c r="R20" s="91">
        <f>+SUM(R10:R19)</f>
        <v>1929</v>
      </c>
      <c r="S20" s="92"/>
      <c r="T20" s="92"/>
      <c r="U20" s="93"/>
      <c r="V20" s="93"/>
      <c r="W20" s="1"/>
      <c r="X20" s="1"/>
      <c r="Y20" s="1"/>
    </row>
    <row r="21" spans="1:2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</row>
    <row r="22" spans="1:2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</row>
    <row r="23" spans="1:2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</row>
    <row r="24" spans="1:25">
      <c r="A24" s="1"/>
      <c r="B24" s="287" t="s">
        <v>274</v>
      </c>
      <c r="C24" s="287"/>
      <c r="D24" s="287"/>
      <c r="E24" s="287"/>
      <c r="F24" s="287"/>
      <c r="G24" s="287"/>
      <c r="H24" s="287"/>
      <c r="M24" s="1"/>
      <c r="N24" s="1"/>
      <c r="O24" s="1"/>
      <c r="P24" s="105"/>
      <c r="Q24" s="1"/>
      <c r="R24" s="1"/>
      <c r="S24" s="1"/>
      <c r="T24" s="1"/>
      <c r="U24" s="1"/>
      <c r="V24" s="1"/>
      <c r="W24" s="1"/>
      <c r="X24" s="1"/>
      <c r="Y24" s="1"/>
    </row>
    <row r="25" spans="1:25">
      <c r="A25" s="1"/>
      <c r="B25" s="95" t="s">
        <v>275</v>
      </c>
      <c r="C25" s="95" t="s">
        <v>276</v>
      </c>
      <c r="D25" s="95" t="s">
        <v>277</v>
      </c>
      <c r="E25" s="95" t="s">
        <v>278</v>
      </c>
      <c r="F25" s="95" t="s">
        <v>279</v>
      </c>
      <c r="G25" s="95" t="s">
        <v>280</v>
      </c>
      <c r="H25" s="95" t="s">
        <v>281</v>
      </c>
      <c r="M25" s="1"/>
      <c r="N25" s="1"/>
      <c r="O25" s="1"/>
      <c r="P25" s="105"/>
      <c r="Q25" s="1"/>
      <c r="R25" s="1"/>
      <c r="S25" s="1"/>
      <c r="T25" s="1"/>
      <c r="U25" s="1"/>
      <c r="V25" s="1"/>
      <c r="W25" s="1"/>
      <c r="X25" s="1"/>
      <c r="Y25" s="1"/>
    </row>
    <row r="26" spans="1:25">
      <c r="A26" s="1"/>
      <c r="B26" s="96">
        <v>1</v>
      </c>
      <c r="C26" s="97">
        <v>5.0862068965517239E-2</v>
      </c>
      <c r="D26" s="97">
        <v>3.2534246575342464E-2</v>
      </c>
      <c r="E26" s="97">
        <f>C26-D26</f>
        <v>1.8327822390174775E-2</v>
      </c>
      <c r="F26" s="97">
        <f>C26/D26</f>
        <v>1.563339382940109</v>
      </c>
      <c r="G26" s="97">
        <f>LN(F26)</f>
        <v>0.4468241634670958</v>
      </c>
      <c r="H26" s="97">
        <f>E26*G26</f>
        <v>8.1893139076633526E-3</v>
      </c>
      <c r="J26" s="241" t="s">
        <v>282</v>
      </c>
      <c r="K26" s="241"/>
      <c r="L26" s="241"/>
      <c r="M26" s="1"/>
      <c r="N26" s="1"/>
      <c r="O26" s="1"/>
      <c r="P26" s="105"/>
      <c r="Q26" s="1"/>
      <c r="R26" s="1"/>
      <c r="S26" s="1"/>
      <c r="T26" s="1"/>
      <c r="U26" s="1"/>
      <c r="V26" s="1"/>
      <c r="W26" s="1"/>
      <c r="X26" s="1"/>
      <c r="Y26" s="1"/>
    </row>
    <row r="27" spans="1:25" ht="16.8">
      <c r="A27" s="1"/>
      <c r="B27" s="96">
        <v>2</v>
      </c>
      <c r="C27" s="97">
        <v>8.7931034482758616E-2</v>
      </c>
      <c r="D27" s="97">
        <v>9.2465753424657529E-2</v>
      </c>
      <c r="E27" s="97">
        <f t="shared" ref="E27:E35" si="0">C27-D27</f>
        <v>-4.5347189418989131E-3</v>
      </c>
      <c r="F27" s="97">
        <f t="shared" ref="F27:F35" si="1">C27/D27</f>
        <v>0.95095785440613023</v>
      </c>
      <c r="G27" s="97">
        <f t="shared" ref="G27:G35" si="2">LN(F27)</f>
        <v>-5.0285534552186616E-2</v>
      </c>
      <c r="H27" s="97">
        <f t="shared" ref="H27:H35" si="3">E27*G27</f>
        <v>2.2803076603731293E-4</v>
      </c>
      <c r="J27" s="299" t="s">
        <v>82</v>
      </c>
      <c r="K27" s="299"/>
      <c r="L27" s="99"/>
      <c r="M27" s="1"/>
      <c r="N27" s="1"/>
      <c r="O27" s="1"/>
      <c r="P27" s="105"/>
      <c r="Q27" s="1"/>
      <c r="R27" s="1"/>
      <c r="S27" s="1"/>
      <c r="T27" s="1"/>
      <c r="U27" s="1"/>
      <c r="V27" s="1"/>
      <c r="W27" s="1"/>
      <c r="X27" s="1"/>
      <c r="Y27" s="1"/>
    </row>
    <row r="28" spans="1:25" ht="16.8">
      <c r="A28" s="1"/>
      <c r="B28" s="96">
        <v>3</v>
      </c>
      <c r="C28" s="97">
        <v>0.11513583441138421</v>
      </c>
      <c r="D28" s="97">
        <v>0.1404109589041096</v>
      </c>
      <c r="E28" s="97">
        <f t="shared" si="0"/>
        <v>-2.5275124492725384E-2</v>
      </c>
      <c r="F28" s="97">
        <f t="shared" si="1"/>
        <v>0.81999179629571195</v>
      </c>
      <c r="G28" s="97">
        <f t="shared" si="2"/>
        <v>-0.19846094329130823</v>
      </c>
      <c r="H28" s="97">
        <f t="shared" si="3"/>
        <v>5.0161250486315282E-3</v>
      </c>
      <c r="J28" s="98" t="s">
        <v>83</v>
      </c>
      <c r="K28" s="98"/>
      <c r="L28" s="99"/>
      <c r="M28" s="1"/>
      <c r="N28" s="1"/>
      <c r="O28" s="1"/>
      <c r="P28" s="105"/>
      <c r="Q28" s="1"/>
      <c r="R28" s="1"/>
      <c r="S28" s="1"/>
      <c r="T28" s="1"/>
      <c r="U28" s="1"/>
      <c r="V28" s="1"/>
      <c r="W28" s="1"/>
      <c r="X28" s="1"/>
      <c r="Y28" s="1"/>
    </row>
    <row r="29" spans="1:25">
      <c r="A29" s="1"/>
      <c r="B29" s="96">
        <v>4</v>
      </c>
      <c r="C29" s="97">
        <v>0.17025862068965517</v>
      </c>
      <c r="D29" s="97">
        <v>0.16438356164383561</v>
      </c>
      <c r="E29" s="97">
        <f t="shared" si="0"/>
        <v>5.8750590458195584E-3</v>
      </c>
      <c r="F29" s="97">
        <f t="shared" si="1"/>
        <v>1.0357399425287357</v>
      </c>
      <c r="G29" s="97">
        <f t="shared" si="2"/>
        <v>3.5116091601157105E-2</v>
      </c>
      <c r="H29" s="97">
        <f t="shared" si="3"/>
        <v>2.0630911161520626E-4</v>
      </c>
      <c r="M29" s="1"/>
      <c r="N29" s="1"/>
      <c r="O29" s="1"/>
      <c r="P29" s="105"/>
      <c r="Q29" s="1"/>
      <c r="R29" s="1"/>
      <c r="S29" s="1"/>
      <c r="T29" s="1"/>
      <c r="U29" s="1"/>
      <c r="V29" s="1"/>
      <c r="W29" s="1"/>
      <c r="X29" s="1"/>
      <c r="Y29" s="1"/>
    </row>
    <row r="30" spans="1:25">
      <c r="A30" s="1"/>
      <c r="B30" s="96">
        <v>5</v>
      </c>
      <c r="C30" s="97">
        <v>0.2189655172413793</v>
      </c>
      <c r="D30" s="97">
        <v>0.21917808219178081</v>
      </c>
      <c r="E30" s="97">
        <f t="shared" si="0"/>
        <v>-2.1256495040150591E-4</v>
      </c>
      <c r="F30" s="97">
        <f t="shared" si="1"/>
        <v>0.9990301724137931</v>
      </c>
      <c r="G30" s="97">
        <f t="shared" si="2"/>
        <v>-9.7029817326385462E-4</v>
      </c>
      <c r="H30" s="97">
        <f t="shared" si="3"/>
        <v>2.0625138307450306E-7</v>
      </c>
      <c r="M30" s="1"/>
      <c r="N30" s="1"/>
      <c r="O30" s="1"/>
      <c r="P30" s="105"/>
      <c r="Q30" s="1"/>
      <c r="R30" s="1"/>
      <c r="S30" s="1"/>
      <c r="T30" s="1"/>
      <c r="U30" s="1"/>
      <c r="V30" s="1"/>
      <c r="W30" s="1"/>
      <c r="X30" s="1"/>
      <c r="Y30" s="1"/>
    </row>
    <row r="31" spans="1:25">
      <c r="A31" s="1"/>
      <c r="B31" s="96">
        <v>6</v>
      </c>
      <c r="C31" s="97">
        <v>0.27370689655172414</v>
      </c>
      <c r="D31" s="97">
        <v>0.28644939965694682</v>
      </c>
      <c r="E31" s="97">
        <f t="shared" si="0"/>
        <v>-1.274250310522268E-2</v>
      </c>
      <c r="F31" s="97">
        <f t="shared" si="1"/>
        <v>0.9555156927524262</v>
      </c>
      <c r="G31" s="97">
        <f t="shared" si="2"/>
        <v>-4.5504091833926695E-2</v>
      </c>
      <c r="H31" s="97">
        <f t="shared" si="3"/>
        <v>5.7983603149414889E-4</v>
      </c>
      <c r="M31" s="1"/>
      <c r="N31" s="1"/>
      <c r="O31" s="1"/>
      <c r="P31" s="105"/>
      <c r="Q31" s="1"/>
      <c r="R31" s="1"/>
      <c r="S31" s="1"/>
      <c r="T31" s="1"/>
      <c r="U31" s="1"/>
      <c r="V31" s="1"/>
      <c r="W31" s="1"/>
      <c r="X31" s="1"/>
      <c r="Y31" s="1"/>
    </row>
    <row r="32" spans="1:25">
      <c r="A32" s="1"/>
      <c r="B32" s="96">
        <v>7</v>
      </c>
      <c r="C32" s="97">
        <v>0.36681034482758623</v>
      </c>
      <c r="D32" s="97">
        <v>0.3595890410958904</v>
      </c>
      <c r="E32" s="97">
        <f t="shared" si="0"/>
        <v>7.2213037316958273E-3</v>
      </c>
      <c r="F32" s="97">
        <f t="shared" si="1"/>
        <v>1.0200821018062398</v>
      </c>
      <c r="G32" s="97">
        <f t="shared" si="2"/>
        <v>1.9883116023776948E-2</v>
      </c>
      <c r="H32" s="97">
        <f t="shared" si="3"/>
        <v>1.4358201994024158E-4</v>
      </c>
      <c r="M32" s="1"/>
      <c r="N32" s="1"/>
      <c r="O32" s="1"/>
      <c r="P32" s="105"/>
      <c r="Q32" s="1"/>
      <c r="R32" s="1"/>
      <c r="S32" s="1"/>
      <c r="T32" s="1"/>
      <c r="U32" s="1"/>
      <c r="V32" s="1"/>
      <c r="W32" s="1"/>
      <c r="X32" s="1"/>
      <c r="Y32" s="1"/>
    </row>
    <row r="33" spans="1:33">
      <c r="A33" s="1"/>
      <c r="B33" s="96">
        <v>8</v>
      </c>
      <c r="C33" s="97">
        <v>0.48124191461837001</v>
      </c>
      <c r="D33" s="97">
        <v>0.47602739726027399</v>
      </c>
      <c r="E33" s="97">
        <f t="shared" si="0"/>
        <v>5.2145173580960269E-3</v>
      </c>
      <c r="F33" s="97">
        <f t="shared" si="1"/>
        <v>1.0109542379033385</v>
      </c>
      <c r="G33" s="97">
        <f t="shared" si="2"/>
        <v>1.0894674823314687E-2</v>
      </c>
      <c r="H33" s="97">
        <f t="shared" si="3"/>
        <v>5.6810470976986205E-5</v>
      </c>
      <c r="M33" s="1"/>
      <c r="N33" s="1"/>
      <c r="O33" s="1"/>
      <c r="P33" s="105"/>
      <c r="Q33" s="1"/>
      <c r="R33" s="1"/>
      <c r="S33" s="1"/>
      <c r="T33" s="1"/>
      <c r="U33" s="1"/>
      <c r="V33" s="1"/>
      <c r="W33" s="1"/>
      <c r="X33" s="1"/>
      <c r="Y33" s="1"/>
    </row>
    <row r="34" spans="1:33">
      <c r="A34" s="1"/>
      <c r="B34" s="96">
        <v>9</v>
      </c>
      <c r="C34" s="97">
        <v>0.65948275862068961</v>
      </c>
      <c r="D34" s="97">
        <v>0.64554794520547942</v>
      </c>
      <c r="E34" s="97">
        <f t="shared" si="0"/>
        <v>1.393481341521019E-2</v>
      </c>
      <c r="F34" s="97">
        <f t="shared" si="1"/>
        <v>1.0215860239641452</v>
      </c>
      <c r="G34" s="97">
        <f t="shared" si="2"/>
        <v>2.1356345106341771E-2</v>
      </c>
      <c r="H34" s="97">
        <f t="shared" si="3"/>
        <v>2.9759668428770979E-4</v>
      </c>
      <c r="M34" s="1"/>
      <c r="N34" s="1"/>
      <c r="O34" s="1"/>
      <c r="P34" s="105"/>
      <c r="Q34" s="1"/>
      <c r="R34" s="1"/>
      <c r="S34" s="1"/>
      <c r="T34" s="1"/>
      <c r="U34" s="1"/>
      <c r="V34" s="1"/>
      <c r="W34" s="1"/>
      <c r="X34" s="1"/>
      <c r="Y34" s="1"/>
    </row>
    <row r="35" spans="1:33">
      <c r="A35" s="1"/>
      <c r="B35" s="96">
        <v>10</v>
      </c>
      <c r="C35" s="97">
        <v>0.88060344827586212</v>
      </c>
      <c r="D35" s="97">
        <v>0.88698630136986301</v>
      </c>
      <c r="E35" s="97">
        <f t="shared" si="0"/>
        <v>-6.3828530940008843E-3</v>
      </c>
      <c r="F35" s="97">
        <f t="shared" si="1"/>
        <v>0.99280388763147387</v>
      </c>
      <c r="G35" s="97">
        <f t="shared" si="2"/>
        <v>-7.2221292739895523E-3</v>
      </c>
      <c r="H35" s="97">
        <f t="shared" si="3"/>
        <v>4.6097790181758576E-5</v>
      </c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</row>
    <row r="36" spans="1:33">
      <c r="A36" s="1"/>
      <c r="G36" s="85" t="s">
        <v>283</v>
      </c>
      <c r="H36" s="100">
        <f>SUM(H26:H35)</f>
        <v>1.4763908082211322E-2</v>
      </c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</row>
    <row r="37" spans="1:33">
      <c r="A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</row>
    <row r="38" spans="1:33">
      <c r="A38" s="1"/>
      <c r="B38" s="3" t="s">
        <v>284</v>
      </c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</row>
    <row r="39" spans="1:33">
      <c r="A39" s="1"/>
      <c r="B39" s="1" t="s">
        <v>285</v>
      </c>
      <c r="C39" s="1"/>
      <c r="D39" s="1"/>
      <c r="E39" s="1" t="s">
        <v>286</v>
      </c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</row>
    <row r="40" spans="1:33">
      <c r="A40" s="1"/>
      <c r="B40" s="1" t="s">
        <v>287</v>
      </c>
      <c r="C40" s="1"/>
      <c r="D40" s="1"/>
      <c r="E40" s="1" t="s">
        <v>288</v>
      </c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</row>
    <row r="41" spans="1:33">
      <c r="A41" s="1"/>
      <c r="B41" s="1" t="s">
        <v>289</v>
      </c>
      <c r="C41" s="1"/>
      <c r="D41" s="1"/>
      <c r="E41" s="1" t="s">
        <v>290</v>
      </c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</row>
    <row r="42" spans="1:3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</row>
    <row r="43" spans="1:3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</row>
    <row r="44" spans="1:33" ht="17.399999999999999">
      <c r="A44" s="1"/>
      <c r="B44" s="2" t="s">
        <v>291</v>
      </c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</row>
    <row r="45" spans="1:3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</row>
    <row r="46" spans="1:33" ht="26.4" customHeight="1">
      <c r="A46" s="1"/>
      <c r="B46" s="309" t="s">
        <v>99</v>
      </c>
      <c r="C46" s="310"/>
      <c r="D46" s="310"/>
      <c r="E46" s="310"/>
      <c r="F46" s="311"/>
      <c r="G46" s="101" t="s">
        <v>292</v>
      </c>
      <c r="H46" s="101" t="s">
        <v>293</v>
      </c>
      <c r="I46" s="101" t="s">
        <v>294</v>
      </c>
      <c r="J46" s="101" t="s">
        <v>295</v>
      </c>
      <c r="K46" s="312" t="s">
        <v>296</v>
      </c>
      <c r="L46" s="312"/>
      <c r="M46" s="312" t="s">
        <v>9</v>
      </c>
      <c r="N46" s="312"/>
      <c r="O46" s="101" t="s">
        <v>1633</v>
      </c>
      <c r="P46" s="101" t="s">
        <v>1634</v>
      </c>
      <c r="Q46" s="101" t="s">
        <v>1635</v>
      </c>
      <c r="R46" s="101" t="s">
        <v>1636</v>
      </c>
      <c r="S46" s="101" t="s">
        <v>2211</v>
      </c>
      <c r="T46" s="101" t="s">
        <v>1637</v>
      </c>
      <c r="U46" s="101" t="s">
        <v>1638</v>
      </c>
      <c r="V46" s="101" t="s">
        <v>1639</v>
      </c>
      <c r="W46" s="101" t="s">
        <v>1640</v>
      </c>
      <c r="X46" s="101" t="s">
        <v>1641</v>
      </c>
      <c r="Y46" s="101" t="s">
        <v>1642</v>
      </c>
      <c r="Z46" s="101" t="s">
        <v>1643</v>
      </c>
      <c r="AA46" s="101" t="s">
        <v>1644</v>
      </c>
      <c r="AB46" s="101" t="s">
        <v>1645</v>
      </c>
      <c r="AC46" s="101" t="s">
        <v>1646</v>
      </c>
      <c r="AD46" s="101" t="s">
        <v>1647</v>
      </c>
      <c r="AE46" s="101" t="s">
        <v>2212</v>
      </c>
      <c r="AF46" s="101" t="s">
        <v>1648</v>
      </c>
      <c r="AG46" s="101" t="s">
        <v>2213</v>
      </c>
    </row>
    <row r="47" spans="1:33">
      <c r="A47" s="1"/>
      <c r="B47" s="73" t="s">
        <v>1617</v>
      </c>
      <c r="C47" s="74"/>
      <c r="D47" s="74"/>
      <c r="E47" s="74"/>
      <c r="F47" s="75"/>
      <c r="G47" s="188">
        <v>9.2535399999999992</v>
      </c>
      <c r="H47" s="188">
        <v>0.30646000000000001</v>
      </c>
      <c r="I47" s="188">
        <v>30.195</v>
      </c>
      <c r="J47" s="188">
        <v>2E-16</v>
      </c>
      <c r="K47" s="276"/>
      <c r="L47" s="278"/>
      <c r="M47" s="276"/>
      <c r="N47" s="278"/>
      <c r="O47" s="114"/>
      <c r="P47" s="114"/>
      <c r="Q47" s="114"/>
      <c r="R47" s="114"/>
      <c r="S47" s="114"/>
      <c r="T47" s="114"/>
      <c r="U47" s="114"/>
      <c r="V47" s="114"/>
      <c r="W47" s="114"/>
      <c r="X47" s="114"/>
      <c r="Y47" s="114"/>
      <c r="Z47" s="182"/>
      <c r="AA47" s="182"/>
      <c r="AB47" s="182"/>
      <c r="AC47" s="182"/>
      <c r="AD47" s="182"/>
      <c r="AE47" s="182"/>
      <c r="AF47" s="182"/>
      <c r="AG47" s="182"/>
    </row>
    <row r="48" spans="1:33">
      <c r="A48" s="1"/>
      <c r="B48" s="73" t="s">
        <v>1807</v>
      </c>
      <c r="C48" s="74"/>
      <c r="D48" s="74"/>
      <c r="E48" s="74"/>
      <c r="F48" s="75"/>
      <c r="G48" s="188">
        <v>-2.5368499999999998</v>
      </c>
      <c r="H48" s="188">
        <v>0.27223000000000003</v>
      </c>
      <c r="I48" s="188">
        <v>-9.3190000000000008</v>
      </c>
      <c r="J48" s="188">
        <v>2E-16</v>
      </c>
      <c r="K48" s="276" t="s">
        <v>2207</v>
      </c>
      <c r="L48" s="278"/>
      <c r="M48" s="276" t="s">
        <v>1615</v>
      </c>
      <c r="N48" s="278"/>
      <c r="O48" s="187">
        <v>0</v>
      </c>
      <c r="P48" s="187">
        <v>0</v>
      </c>
      <c r="Q48" s="187">
        <v>0</v>
      </c>
      <c r="R48" s="187">
        <v>0</v>
      </c>
      <c r="S48" s="187">
        <v>0.60563</v>
      </c>
      <c r="T48" s="187">
        <v>0.60563</v>
      </c>
      <c r="U48" s="187">
        <v>0.60563</v>
      </c>
      <c r="V48" s="187">
        <v>0.60563</v>
      </c>
      <c r="W48" s="187">
        <v>0.60563</v>
      </c>
      <c r="X48" s="187">
        <v>0.60563</v>
      </c>
      <c r="Y48" s="187">
        <v>0.66259000000000001</v>
      </c>
      <c r="Z48" s="189">
        <v>0.74236999999999997</v>
      </c>
      <c r="AA48" s="189">
        <v>0.74236999999999997</v>
      </c>
      <c r="AB48" s="189">
        <v>0.74236999999999997</v>
      </c>
      <c r="AC48" s="189">
        <v>0.74236999999999997</v>
      </c>
      <c r="AD48" s="189">
        <v>0.74236999999999997</v>
      </c>
      <c r="AE48" s="189">
        <v>0.74236999999999997</v>
      </c>
      <c r="AF48" s="189">
        <v>0.66989480904264398</v>
      </c>
      <c r="AG48" s="189">
        <v>6.5725188326615294E-2</v>
      </c>
    </row>
    <row r="49" spans="1:33">
      <c r="A49" s="1"/>
      <c r="B49" s="73" t="s">
        <v>1618</v>
      </c>
      <c r="C49" s="74"/>
      <c r="D49" s="74"/>
      <c r="E49" s="74"/>
      <c r="F49" s="75"/>
      <c r="G49" s="188">
        <v>-0.76665000000000005</v>
      </c>
      <c r="H49" s="188">
        <v>0.14255000000000001</v>
      </c>
      <c r="I49" s="188">
        <v>-5.3780000000000001</v>
      </c>
      <c r="J49" s="188">
        <v>7.5305530459999998E-8</v>
      </c>
      <c r="K49" s="276" t="s">
        <v>2207</v>
      </c>
      <c r="L49" s="278"/>
      <c r="M49" s="276" t="s">
        <v>1615</v>
      </c>
      <c r="N49" s="278"/>
      <c r="O49" s="187">
        <v>0</v>
      </c>
      <c r="P49" s="187">
        <v>0</v>
      </c>
      <c r="Q49" s="187">
        <v>0</v>
      </c>
      <c r="R49" s="187">
        <v>0</v>
      </c>
      <c r="S49" s="187">
        <v>0.23128000000000001</v>
      </c>
      <c r="T49" s="187">
        <v>0.23128000000000001</v>
      </c>
      <c r="U49" s="187">
        <v>0.23128000000000001</v>
      </c>
      <c r="V49" s="187">
        <v>0.23128000000000001</v>
      </c>
      <c r="W49" s="187">
        <v>0.57277</v>
      </c>
      <c r="X49" s="187">
        <v>0.62441000000000002</v>
      </c>
      <c r="Y49" s="187">
        <v>0.75056999999999996</v>
      </c>
      <c r="Z49" s="189">
        <v>0.75056999999999996</v>
      </c>
      <c r="AA49" s="189">
        <v>0.75056999999999996</v>
      </c>
      <c r="AB49" s="189">
        <v>0.75056999999999996</v>
      </c>
      <c r="AC49" s="189">
        <v>0.75056999999999996</v>
      </c>
      <c r="AD49" s="189">
        <v>0.75056999999999996</v>
      </c>
      <c r="AE49" s="189">
        <v>0.75056999999999996</v>
      </c>
      <c r="AF49" s="189">
        <v>0.67100726836787095</v>
      </c>
      <c r="AG49" s="189">
        <v>0.15517688986328301</v>
      </c>
    </row>
    <row r="50" spans="1:33">
      <c r="A50" s="1"/>
      <c r="B50" s="73" t="s">
        <v>1624</v>
      </c>
      <c r="C50" s="74"/>
      <c r="D50" s="74"/>
      <c r="E50" s="74"/>
      <c r="F50" s="75"/>
      <c r="G50" s="188">
        <v>-2.9670700000000001</v>
      </c>
      <c r="H50" s="188">
        <v>0.16739000000000001</v>
      </c>
      <c r="I50" s="188">
        <v>-17.725999999999999</v>
      </c>
      <c r="J50" s="188">
        <v>2E-16</v>
      </c>
      <c r="K50" s="276" t="s">
        <v>1679</v>
      </c>
      <c r="L50" s="278"/>
      <c r="M50" s="276" t="s">
        <v>1686</v>
      </c>
      <c r="N50" s="278"/>
      <c r="O50" s="187">
        <v>0</v>
      </c>
      <c r="P50" s="187">
        <v>0</v>
      </c>
      <c r="Q50" s="187">
        <v>0</v>
      </c>
      <c r="R50" s="187">
        <v>0</v>
      </c>
      <c r="S50" s="187">
        <v>0.50083</v>
      </c>
      <c r="T50" s="187">
        <v>0.50083</v>
      </c>
      <c r="U50" s="187">
        <v>0.50083</v>
      </c>
      <c r="V50" s="187">
        <v>0.50083</v>
      </c>
      <c r="W50" s="187">
        <v>0.50083</v>
      </c>
      <c r="X50" s="187">
        <v>0.59377999999999997</v>
      </c>
      <c r="Y50" s="187">
        <v>0.69871000000000005</v>
      </c>
      <c r="Z50" s="189">
        <v>0.76358000000000004</v>
      </c>
      <c r="AA50" s="189">
        <v>0.77322999999999997</v>
      </c>
      <c r="AB50" s="189">
        <v>0.77322999999999997</v>
      </c>
      <c r="AC50" s="189">
        <v>0.77322999999999997</v>
      </c>
      <c r="AD50" s="189">
        <v>0.77322999999999997</v>
      </c>
      <c r="AE50" s="189">
        <v>0.77322999999999997</v>
      </c>
      <c r="AF50" s="189">
        <v>0.66578001541359799</v>
      </c>
      <c r="AG50" s="189">
        <v>0.103165450976642</v>
      </c>
    </row>
    <row r="51" spans="1:33">
      <c r="A51" s="1"/>
      <c r="B51" s="73" t="s">
        <v>1619</v>
      </c>
      <c r="C51" s="74"/>
      <c r="D51" s="74"/>
      <c r="E51" s="74"/>
      <c r="F51" s="75"/>
      <c r="G51" s="188">
        <v>-2.97939</v>
      </c>
      <c r="H51" s="188">
        <v>0.10295</v>
      </c>
      <c r="I51" s="188">
        <v>-28.940999999999999</v>
      </c>
      <c r="J51" s="188">
        <v>2E-16</v>
      </c>
      <c r="K51" s="276" t="s">
        <v>1681</v>
      </c>
      <c r="L51" s="278"/>
      <c r="M51" s="276" t="s">
        <v>1615</v>
      </c>
      <c r="N51" s="278"/>
      <c r="O51" s="187">
        <v>0</v>
      </c>
      <c r="P51" s="187">
        <v>0</v>
      </c>
      <c r="Q51" s="187">
        <v>0</v>
      </c>
      <c r="R51" s="187">
        <v>0</v>
      </c>
      <c r="S51" s="187">
        <v>0.21651999999999999</v>
      </c>
      <c r="T51" s="187">
        <v>0.21651999999999999</v>
      </c>
      <c r="U51" s="187">
        <v>0.21651999999999999</v>
      </c>
      <c r="V51" s="187">
        <v>0.21651999999999999</v>
      </c>
      <c r="W51" s="187">
        <v>0.21651999999999999</v>
      </c>
      <c r="X51" s="187">
        <v>0.78100999999999998</v>
      </c>
      <c r="Y51" s="187">
        <v>0.78100999999999998</v>
      </c>
      <c r="Z51" s="189">
        <v>0.78100999999999998</v>
      </c>
      <c r="AA51" s="189">
        <v>0.78100999999999998</v>
      </c>
      <c r="AB51" s="189">
        <v>0.78100999999999998</v>
      </c>
      <c r="AC51" s="189">
        <v>0.78100999999999998</v>
      </c>
      <c r="AD51" s="189">
        <v>0.78100999999999998</v>
      </c>
      <c r="AE51" s="189">
        <v>0.78100999999999998</v>
      </c>
      <c r="AF51" s="189">
        <v>0.67133374550436697</v>
      </c>
      <c r="AG51" s="189">
        <v>0.208958761156503</v>
      </c>
    </row>
    <row r="52" spans="1:33">
      <c r="A52" s="1"/>
      <c r="B52" s="73" t="s">
        <v>1623</v>
      </c>
      <c r="C52" s="74"/>
      <c r="D52" s="74"/>
      <c r="E52" s="74"/>
      <c r="F52" s="75"/>
      <c r="G52" s="188">
        <v>-3.7357499999999999</v>
      </c>
      <c r="H52" s="188">
        <v>0.32251999999999997</v>
      </c>
      <c r="I52" s="188">
        <v>-11.583</v>
      </c>
      <c r="J52" s="188">
        <v>2E-16</v>
      </c>
      <c r="K52" s="276" t="s">
        <v>1679</v>
      </c>
      <c r="L52" s="278"/>
      <c r="M52" s="276" t="s">
        <v>2208</v>
      </c>
      <c r="N52" s="278"/>
      <c r="O52" s="187">
        <v>0</v>
      </c>
      <c r="P52" s="187">
        <v>0</v>
      </c>
      <c r="Q52" s="187">
        <v>0</v>
      </c>
      <c r="R52" s="187">
        <v>0</v>
      </c>
      <c r="S52" s="187">
        <v>0.60011999999999999</v>
      </c>
      <c r="T52" s="187">
        <v>0.60011999999999999</v>
      </c>
      <c r="U52" s="187">
        <v>0.60011999999999999</v>
      </c>
      <c r="V52" s="187">
        <v>0.60011999999999999</v>
      </c>
      <c r="W52" s="187">
        <v>0.60011999999999999</v>
      </c>
      <c r="X52" s="187">
        <v>0.60011999999999999</v>
      </c>
      <c r="Y52" s="187">
        <v>0.66183000000000003</v>
      </c>
      <c r="Z52" s="189">
        <v>0.71028000000000002</v>
      </c>
      <c r="AA52" s="189">
        <v>0.7762</v>
      </c>
      <c r="AB52" s="189">
        <v>0.7762</v>
      </c>
      <c r="AC52" s="189">
        <v>0.7762</v>
      </c>
      <c r="AD52" s="189">
        <v>0.7762</v>
      </c>
      <c r="AE52" s="189">
        <v>0.7762</v>
      </c>
      <c r="AF52" s="189">
        <v>0.66973008905634501</v>
      </c>
      <c r="AG52" s="189">
        <v>5.6034176628989699E-2</v>
      </c>
    </row>
    <row r="53" spans="1:33">
      <c r="A53" s="1"/>
      <c r="B53" s="73" t="s">
        <v>1621</v>
      </c>
      <c r="C53" s="74"/>
      <c r="D53" s="74"/>
      <c r="E53" s="74"/>
      <c r="F53" s="75"/>
      <c r="G53" s="188">
        <v>0.59753000000000001</v>
      </c>
      <c r="H53" s="188">
        <v>4.1829999999999999E-2</v>
      </c>
      <c r="I53" s="188">
        <v>14.285</v>
      </c>
      <c r="J53" s="188">
        <v>2E-16</v>
      </c>
      <c r="K53" s="276" t="s">
        <v>1682</v>
      </c>
      <c r="L53" s="278"/>
      <c r="M53" s="276"/>
      <c r="N53" s="278"/>
      <c r="O53" s="187">
        <v>0</v>
      </c>
      <c r="P53" s="187">
        <v>0</v>
      </c>
      <c r="Q53" s="187">
        <v>0</v>
      </c>
      <c r="R53" s="187">
        <v>0</v>
      </c>
      <c r="S53" s="187">
        <v>3.9333333333333304E-3</v>
      </c>
      <c r="T53" s="187">
        <v>7.4549920000000006E-2</v>
      </c>
      <c r="U53" s="187">
        <v>0.11949764728629</v>
      </c>
      <c r="V53" s="187">
        <v>0.23920468465428099</v>
      </c>
      <c r="W53" s="187">
        <v>0.37105758361514501</v>
      </c>
      <c r="X53" s="187">
        <v>0.66964452380952399</v>
      </c>
      <c r="Y53" s="187">
        <v>0.96647000000000005</v>
      </c>
      <c r="Z53" s="189">
        <v>1.2862061461794001</v>
      </c>
      <c r="AA53" s="189">
        <v>1.71255243048576</v>
      </c>
      <c r="AB53" s="189">
        <v>2.0092651208151402</v>
      </c>
      <c r="AC53" s="189">
        <v>2.38724561818182</v>
      </c>
      <c r="AD53" s="189">
        <v>2.7190858644444398</v>
      </c>
      <c r="AE53" s="189">
        <v>7.5952702796700198</v>
      </c>
      <c r="AF53" s="189">
        <v>1.0195494122209501</v>
      </c>
      <c r="AG53" s="189">
        <v>0.54651480009057196</v>
      </c>
    </row>
    <row r="54" spans="1:33">
      <c r="A54" s="1"/>
      <c r="B54" s="73" t="s">
        <v>1677</v>
      </c>
      <c r="C54" s="74"/>
      <c r="D54" s="74"/>
      <c r="E54" s="74"/>
      <c r="F54" s="75"/>
      <c r="G54" s="188">
        <v>0.30077999999999999</v>
      </c>
      <c r="H54" s="188">
        <v>3.7650000000000003E-2</v>
      </c>
      <c r="I54" s="188">
        <v>7.9880000000000004</v>
      </c>
      <c r="J54" s="188">
        <v>1.37E-15</v>
      </c>
      <c r="K54" s="276" t="s">
        <v>2209</v>
      </c>
      <c r="L54" s="278"/>
      <c r="M54" s="276" t="s">
        <v>1615</v>
      </c>
      <c r="N54" s="278"/>
      <c r="O54" s="187">
        <v>0</v>
      </c>
      <c r="P54" s="187">
        <v>0</v>
      </c>
      <c r="Q54" s="187">
        <v>5158</v>
      </c>
      <c r="R54" s="187">
        <v>0.88337044014386001</v>
      </c>
      <c r="S54" s="187">
        <v>0</v>
      </c>
      <c r="T54" s="187">
        <v>0</v>
      </c>
      <c r="U54" s="187">
        <v>0</v>
      </c>
      <c r="V54" s="187">
        <v>0</v>
      </c>
      <c r="W54" s="187">
        <v>0</v>
      </c>
      <c r="X54" s="187">
        <v>0</v>
      </c>
      <c r="Y54" s="187">
        <v>0</v>
      </c>
      <c r="Z54" s="189">
        <v>0</v>
      </c>
      <c r="AA54" s="189">
        <v>0.71203766427313298</v>
      </c>
      <c r="AB54" s="189">
        <v>1.6021529492503901</v>
      </c>
      <c r="AC54" s="189">
        <v>2</v>
      </c>
      <c r="AD54" s="189">
        <v>2</v>
      </c>
      <c r="AE54" s="189">
        <v>2.5052631578947402</v>
      </c>
      <c r="AF54" s="189">
        <v>0.162195862476745</v>
      </c>
      <c r="AG54" s="189">
        <v>0.48985178825554898</v>
      </c>
    </row>
    <row r="55" spans="1:33">
      <c r="A55" s="1"/>
      <c r="B55" s="73" t="s">
        <v>2204</v>
      </c>
      <c r="C55" s="74"/>
      <c r="D55" s="74"/>
      <c r="E55" s="74"/>
      <c r="F55" s="75"/>
      <c r="G55" s="188">
        <v>-1.3551200000000001</v>
      </c>
      <c r="H55" s="188">
        <v>0.15567</v>
      </c>
      <c r="I55" s="188">
        <v>-8.7050000000000001</v>
      </c>
      <c r="J55" s="188">
        <v>2E-16</v>
      </c>
      <c r="K55" s="276" t="s">
        <v>2207</v>
      </c>
      <c r="L55" s="278"/>
      <c r="M55" s="276" t="s">
        <v>1615</v>
      </c>
      <c r="N55" s="278"/>
      <c r="O55" s="187">
        <v>0</v>
      </c>
      <c r="P55" s="187">
        <v>0</v>
      </c>
      <c r="Q55" s="187">
        <v>0</v>
      </c>
      <c r="R55" s="187">
        <v>0</v>
      </c>
      <c r="S55" s="187">
        <v>0.38889000000000001</v>
      </c>
      <c r="T55" s="187">
        <v>0.38889000000000001</v>
      </c>
      <c r="U55" s="187">
        <v>0.38889000000000001</v>
      </c>
      <c r="V55" s="187">
        <v>0.38889000000000001</v>
      </c>
      <c r="W55" s="187">
        <v>0.38889000000000001</v>
      </c>
      <c r="X55" s="187">
        <v>0.57394999999999996</v>
      </c>
      <c r="Y55" s="187">
        <v>0.69910000000000005</v>
      </c>
      <c r="Z55" s="189">
        <v>0.81896999999999998</v>
      </c>
      <c r="AA55" s="189">
        <v>0.81896999999999998</v>
      </c>
      <c r="AB55" s="189">
        <v>0.81896999999999998</v>
      </c>
      <c r="AC55" s="189">
        <v>0.81896999999999998</v>
      </c>
      <c r="AD55" s="189">
        <v>0.81896999999999998</v>
      </c>
      <c r="AE55" s="189">
        <v>0.81896999999999998</v>
      </c>
      <c r="AF55" s="189">
        <v>0.66673564308957001</v>
      </c>
      <c r="AG55" s="189">
        <v>0.14387079259042199</v>
      </c>
    </row>
    <row r="56" spans="1:33">
      <c r="A56" s="1"/>
      <c r="B56" s="73" t="s">
        <v>2205</v>
      </c>
      <c r="C56" s="74"/>
      <c r="D56" s="74"/>
      <c r="E56" s="74"/>
      <c r="F56" s="75"/>
      <c r="G56" s="188">
        <v>-1.8984399999999999</v>
      </c>
      <c r="H56" s="188">
        <v>0.13477</v>
      </c>
      <c r="I56" s="188">
        <v>-14.086</v>
      </c>
      <c r="J56" s="188">
        <v>2E-16</v>
      </c>
      <c r="K56" s="276" t="s">
        <v>1685</v>
      </c>
      <c r="L56" s="278"/>
      <c r="M56" s="276" t="s">
        <v>1615</v>
      </c>
      <c r="N56" s="278"/>
      <c r="O56" s="187">
        <v>0</v>
      </c>
      <c r="P56" s="187">
        <v>0</v>
      </c>
      <c r="Q56" s="187">
        <v>0</v>
      </c>
      <c r="R56" s="187">
        <v>0</v>
      </c>
      <c r="S56" s="187">
        <v>0.38796999999999998</v>
      </c>
      <c r="T56" s="187">
        <v>0.38796999999999998</v>
      </c>
      <c r="U56" s="187">
        <v>0.38796999999999998</v>
      </c>
      <c r="V56" s="187">
        <v>0.38796999999999998</v>
      </c>
      <c r="W56" s="187">
        <v>0.45044000000000001</v>
      </c>
      <c r="X56" s="187">
        <v>0.54720000000000002</v>
      </c>
      <c r="Y56" s="187">
        <v>0.65963000000000005</v>
      </c>
      <c r="Z56" s="189">
        <v>0.78315999999999997</v>
      </c>
      <c r="AA56" s="189">
        <v>0.85560000000000003</v>
      </c>
      <c r="AB56" s="189">
        <v>0.85560000000000003</v>
      </c>
      <c r="AC56" s="189">
        <v>0.85560000000000003</v>
      </c>
      <c r="AD56" s="189">
        <v>0.85560000000000003</v>
      </c>
      <c r="AE56" s="189">
        <v>0.85560000000000003</v>
      </c>
      <c r="AF56" s="189">
        <v>0.67017074499058105</v>
      </c>
      <c r="AG56" s="189">
        <v>0.15594432871241001</v>
      </c>
    </row>
    <row r="57" spans="1:33">
      <c r="A57" s="1"/>
      <c r="B57" s="73" t="s">
        <v>2206</v>
      </c>
      <c r="C57" s="74"/>
      <c r="D57" s="74"/>
      <c r="E57" s="74"/>
      <c r="F57" s="75"/>
      <c r="G57" s="188">
        <v>1.9009799999999999</v>
      </c>
      <c r="H57" s="188">
        <v>0.16983000000000001</v>
      </c>
      <c r="I57" s="188">
        <v>11.193</v>
      </c>
      <c r="J57" s="188">
        <v>2E-16</v>
      </c>
      <c r="K57" s="276" t="s">
        <v>2207</v>
      </c>
      <c r="L57" s="278"/>
      <c r="M57" s="276" t="s">
        <v>1615</v>
      </c>
      <c r="N57" s="278"/>
      <c r="O57" s="187">
        <v>0</v>
      </c>
      <c r="P57" s="187">
        <v>0</v>
      </c>
      <c r="Q57" s="187">
        <v>5590</v>
      </c>
      <c r="R57" s="187">
        <v>0.95735571159445099</v>
      </c>
      <c r="S57" s="187">
        <v>0</v>
      </c>
      <c r="T57" s="187">
        <v>0</v>
      </c>
      <c r="U57" s="187">
        <v>0</v>
      </c>
      <c r="V57" s="187">
        <v>0</v>
      </c>
      <c r="W57" s="187">
        <v>0</v>
      </c>
      <c r="X57" s="187">
        <v>0</v>
      </c>
      <c r="Y57" s="187">
        <v>0</v>
      </c>
      <c r="Z57" s="189">
        <v>0</v>
      </c>
      <c r="AA57" s="189">
        <v>0</v>
      </c>
      <c r="AB57" s="189">
        <v>0</v>
      </c>
      <c r="AC57" s="189">
        <v>1</v>
      </c>
      <c r="AD57" s="189">
        <v>1</v>
      </c>
      <c r="AE57" s="189">
        <v>1</v>
      </c>
      <c r="AF57" s="189">
        <v>4.2644288405548902E-2</v>
      </c>
      <c r="AG57" s="189">
        <v>0.202071141378414</v>
      </c>
    </row>
    <row r="58" spans="1:33">
      <c r="A58" s="1"/>
      <c r="B58" s="73" t="s">
        <v>1757</v>
      </c>
      <c r="C58" s="74"/>
      <c r="D58" s="74"/>
      <c r="E58" s="74"/>
      <c r="F58" s="75"/>
      <c r="G58" s="188">
        <v>0.17963999999999999</v>
      </c>
      <c r="H58" s="188">
        <v>6.6699999999999995E-2</v>
      </c>
      <c r="I58" s="188">
        <v>2.6930000000000001</v>
      </c>
      <c r="J58" s="188">
        <v>7.0699999999999999E-3</v>
      </c>
      <c r="K58" s="276" t="s">
        <v>2210</v>
      </c>
      <c r="L58" s="278"/>
      <c r="M58" s="276" t="s">
        <v>1615</v>
      </c>
      <c r="N58" s="278"/>
      <c r="O58" s="187">
        <v>0</v>
      </c>
      <c r="P58" s="187">
        <v>0</v>
      </c>
      <c r="Q58" s="187">
        <v>2775</v>
      </c>
      <c r="R58" s="187">
        <v>0.47525261174858702</v>
      </c>
      <c r="S58" s="187">
        <v>0</v>
      </c>
      <c r="T58" s="187">
        <v>0</v>
      </c>
      <c r="U58" s="187">
        <v>0</v>
      </c>
      <c r="V58" s="187">
        <v>0</v>
      </c>
      <c r="W58" s="187">
        <v>0</v>
      </c>
      <c r="X58" s="187">
        <v>0</v>
      </c>
      <c r="Y58" s="187">
        <v>7.6645170446812905E-2</v>
      </c>
      <c r="Z58" s="189">
        <v>0.31390630640220402</v>
      </c>
      <c r="AA58" s="189">
        <v>0.587090810787669</v>
      </c>
      <c r="AB58" s="189">
        <v>0.89852345909651499</v>
      </c>
      <c r="AC58" s="189">
        <v>1</v>
      </c>
      <c r="AD58" s="189">
        <v>1</v>
      </c>
      <c r="AE58" s="189">
        <v>1</v>
      </c>
      <c r="AF58" s="189">
        <v>0.20355646747998099</v>
      </c>
      <c r="AG58" s="189">
        <v>0.27284050791042402</v>
      </c>
    </row>
    <row r="59" spans="1:33">
      <c r="A59" s="1"/>
      <c r="B59" s="1"/>
      <c r="C59" s="1"/>
      <c r="D59" s="1"/>
      <c r="E59" s="1"/>
      <c r="F59" s="1"/>
      <c r="G59" s="102"/>
      <c r="H59" s="102"/>
      <c r="I59" s="102"/>
      <c r="J59" s="111"/>
      <c r="K59" s="102"/>
      <c r="L59" s="102"/>
      <c r="M59" s="102"/>
      <c r="N59" s="102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</row>
    <row r="60" spans="1:33" ht="17.399999999999999">
      <c r="A60" s="1"/>
      <c r="B60" s="2" t="s">
        <v>297</v>
      </c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</row>
    <row r="61" spans="1:33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</row>
    <row r="62" spans="1:33" ht="26.4" customHeight="1">
      <c r="A62" s="1"/>
      <c r="B62" s="309" t="s">
        <v>99</v>
      </c>
      <c r="C62" s="310"/>
      <c r="D62" s="310"/>
      <c r="E62" s="310"/>
      <c r="F62" s="311"/>
      <c r="G62" s="101" t="s">
        <v>1807</v>
      </c>
      <c r="H62" s="101" t="s">
        <v>1618</v>
      </c>
      <c r="I62" s="101" t="s">
        <v>1624</v>
      </c>
      <c r="J62" s="101" t="s">
        <v>1619</v>
      </c>
      <c r="K62" s="101" t="s">
        <v>1623</v>
      </c>
      <c r="L62" s="101" t="s">
        <v>1621</v>
      </c>
      <c r="M62" s="101" t="s">
        <v>1629</v>
      </c>
      <c r="N62" s="101" t="s">
        <v>2204</v>
      </c>
      <c r="O62" s="101" t="s">
        <v>2205</v>
      </c>
      <c r="P62" s="101" t="s">
        <v>2206</v>
      </c>
      <c r="Q62" s="101" t="s">
        <v>1757</v>
      </c>
      <c r="R62" s="1"/>
      <c r="S62" s="1"/>
      <c r="T62" s="1"/>
      <c r="U62" s="1"/>
      <c r="V62" s="1"/>
      <c r="W62" s="1"/>
      <c r="X62" s="1"/>
      <c r="Y62" s="1"/>
    </row>
    <row r="63" spans="1:33">
      <c r="A63" s="1"/>
      <c r="B63" s="73" t="s">
        <v>1807</v>
      </c>
      <c r="C63" s="74"/>
      <c r="D63" s="74"/>
      <c r="E63" s="74"/>
      <c r="F63" s="75"/>
      <c r="G63" s="188">
        <v>1</v>
      </c>
      <c r="H63" s="188">
        <v>0.104305618819928</v>
      </c>
      <c r="I63" s="188">
        <v>0.116023467654957</v>
      </c>
      <c r="J63" s="188">
        <v>5.57476813193368E-2</v>
      </c>
      <c r="K63" s="188">
        <v>0.28415394478523398</v>
      </c>
      <c r="L63" s="188">
        <v>-7.1855200779356102E-2</v>
      </c>
      <c r="M63" s="188">
        <v>2.1102109769335201E-2</v>
      </c>
      <c r="N63" s="188">
        <v>1.3807378485015599E-2</v>
      </c>
      <c r="O63" s="118">
        <v>0.182315006375313</v>
      </c>
      <c r="P63" s="118">
        <v>-6.9949961268013602E-2</v>
      </c>
      <c r="Q63" s="118">
        <v>-5.7781691524176997E-2</v>
      </c>
      <c r="R63" s="1"/>
      <c r="S63" s="1"/>
      <c r="T63" s="1"/>
      <c r="U63" s="1"/>
      <c r="V63" s="1"/>
      <c r="W63" s="1"/>
      <c r="X63" s="1"/>
      <c r="Y63" s="1"/>
    </row>
    <row r="64" spans="1:33">
      <c r="A64" s="1"/>
      <c r="B64" s="73" t="s">
        <v>1618</v>
      </c>
      <c r="C64" s="74"/>
      <c r="D64" s="74"/>
      <c r="E64" s="74"/>
      <c r="F64" s="75"/>
      <c r="G64" s="188">
        <v>0.104305618819928</v>
      </c>
      <c r="H64" s="188">
        <v>1</v>
      </c>
      <c r="I64" s="188">
        <v>0.1961426757727</v>
      </c>
      <c r="J64" s="188">
        <v>0.60668713962093102</v>
      </c>
      <c r="K64" s="188">
        <v>6.9269607276206402E-2</v>
      </c>
      <c r="L64" s="188">
        <v>-4.3837220961733897E-2</v>
      </c>
      <c r="M64" s="188">
        <v>-6.8120023065943197E-2</v>
      </c>
      <c r="N64" s="188">
        <v>0.16733083916778899</v>
      </c>
      <c r="O64" s="118">
        <v>0.25179452580718198</v>
      </c>
      <c r="P64" s="118">
        <v>-0.58644736700024303</v>
      </c>
      <c r="Q64" s="118">
        <v>-2.7986303805028701E-2</v>
      </c>
      <c r="R64" s="1"/>
      <c r="S64" s="1"/>
      <c r="T64" s="1"/>
      <c r="U64" s="1"/>
      <c r="V64" s="1"/>
      <c r="W64" s="1"/>
      <c r="X64" s="1"/>
      <c r="Y64" s="1"/>
    </row>
    <row r="65" spans="1:25">
      <c r="A65" s="1"/>
      <c r="B65" s="73" t="s">
        <v>1624</v>
      </c>
      <c r="C65" s="74"/>
      <c r="D65" s="74"/>
      <c r="E65" s="74"/>
      <c r="F65" s="75"/>
      <c r="G65" s="188">
        <v>0.116023467654957</v>
      </c>
      <c r="H65" s="188">
        <v>0.1961426757727</v>
      </c>
      <c r="I65" s="188">
        <v>1</v>
      </c>
      <c r="J65" s="188">
        <v>0.243917195815777</v>
      </c>
      <c r="K65" s="188">
        <v>4.8667223757445102E-2</v>
      </c>
      <c r="L65" s="188">
        <v>7.3086822884256997E-2</v>
      </c>
      <c r="M65" s="188">
        <v>-0.1770490879394</v>
      </c>
      <c r="N65" s="188">
        <v>7.03779684118329E-2</v>
      </c>
      <c r="O65" s="118">
        <v>0.10340597756544399</v>
      </c>
      <c r="P65" s="118">
        <v>-0.15725855300634101</v>
      </c>
      <c r="Q65" s="118">
        <v>-1.2815084537730399E-2</v>
      </c>
      <c r="R65" s="1"/>
      <c r="S65" s="1"/>
      <c r="T65" s="1"/>
      <c r="U65" s="1"/>
      <c r="V65" s="1"/>
      <c r="W65" s="1"/>
      <c r="X65" s="1"/>
      <c r="Y65" s="1"/>
    </row>
    <row r="66" spans="1:25">
      <c r="A66" s="1"/>
      <c r="B66" s="73" t="s">
        <v>1619</v>
      </c>
      <c r="C66" s="74"/>
      <c r="D66" s="74"/>
      <c r="E66" s="74"/>
      <c r="F66" s="75"/>
      <c r="G66" s="188">
        <v>5.57476813193368E-2</v>
      </c>
      <c r="H66" s="188">
        <v>0.60668713962093102</v>
      </c>
      <c r="I66" s="188">
        <v>0.243917195815777</v>
      </c>
      <c r="J66" s="188">
        <v>1</v>
      </c>
      <c r="K66" s="188">
        <v>2.75876545512477E-2</v>
      </c>
      <c r="L66" s="188">
        <v>-0.116117075439573</v>
      </c>
      <c r="M66" s="188">
        <v>-0.40405398003329701</v>
      </c>
      <c r="N66" s="188">
        <v>0.240325470688247</v>
      </c>
      <c r="O66" s="118">
        <v>0.227043669565892</v>
      </c>
      <c r="P66" s="118">
        <v>-0.449861590216041</v>
      </c>
      <c r="Q66" s="118">
        <v>-8.0212039078194297E-2</v>
      </c>
      <c r="R66" s="1"/>
      <c r="S66" s="1"/>
      <c r="T66" s="1"/>
      <c r="U66" s="1"/>
      <c r="V66" s="1"/>
      <c r="W66" s="1"/>
      <c r="X66" s="1"/>
      <c r="Y66" s="1"/>
    </row>
    <row r="67" spans="1:25">
      <c r="A67" s="1"/>
      <c r="B67" s="73" t="s">
        <v>1623</v>
      </c>
      <c r="C67" s="74"/>
      <c r="D67" s="74"/>
      <c r="E67" s="74"/>
      <c r="F67" s="75"/>
      <c r="G67" s="188">
        <v>0.28415394478523398</v>
      </c>
      <c r="H67" s="188">
        <v>6.9269607276206402E-2</v>
      </c>
      <c r="I67" s="188">
        <v>4.8667223757445102E-2</v>
      </c>
      <c r="J67" s="188">
        <v>2.75876545512477E-2</v>
      </c>
      <c r="K67" s="188">
        <v>1</v>
      </c>
      <c r="L67" s="188">
        <v>-4.5484208265807603E-2</v>
      </c>
      <c r="M67" s="188">
        <v>2.8633686520234E-2</v>
      </c>
      <c r="N67" s="188">
        <v>-6.18867410443641E-3</v>
      </c>
      <c r="O67" s="118">
        <v>0.13025604227235099</v>
      </c>
      <c r="P67" s="118">
        <v>-4.7222696126899201E-2</v>
      </c>
      <c r="Q67" s="118">
        <v>-4.68498764215231E-2</v>
      </c>
      <c r="R67" s="1"/>
      <c r="S67" s="1"/>
      <c r="T67" s="1"/>
      <c r="U67" s="1"/>
      <c r="V67" s="1"/>
      <c r="W67" s="1"/>
      <c r="X67" s="1"/>
      <c r="Y67" s="1"/>
    </row>
    <row r="68" spans="1:25">
      <c r="A68" s="1"/>
      <c r="B68" s="73" t="s">
        <v>1621</v>
      </c>
      <c r="C68" s="74"/>
      <c r="D68" s="74"/>
      <c r="E68" s="74"/>
      <c r="F68" s="75"/>
      <c r="G68" s="188">
        <v>-7.1855200779356102E-2</v>
      </c>
      <c r="H68" s="188">
        <v>-4.3837220961733897E-2</v>
      </c>
      <c r="I68" s="188">
        <v>7.3086822884256997E-2</v>
      </c>
      <c r="J68" s="188">
        <v>-0.116117075439573</v>
      </c>
      <c r="K68" s="188">
        <v>-4.5484208265807603E-2</v>
      </c>
      <c r="L68" s="188">
        <v>1</v>
      </c>
      <c r="M68" s="188">
        <v>6.3402803687676895E-2</v>
      </c>
      <c r="N68" s="188">
        <v>-0.60381436408691003</v>
      </c>
      <c r="O68" s="118">
        <v>-0.52693590784364497</v>
      </c>
      <c r="P68" s="118">
        <v>4.0719757632245598E-2</v>
      </c>
      <c r="Q68" s="118">
        <v>0.38663402817636</v>
      </c>
      <c r="R68" s="1"/>
      <c r="S68" s="1"/>
      <c r="T68" s="1"/>
      <c r="U68" s="1"/>
      <c r="V68" s="1"/>
      <c r="W68" s="1"/>
      <c r="X68" s="1"/>
      <c r="Y68" s="1"/>
    </row>
    <row r="69" spans="1:25">
      <c r="A69" s="1"/>
      <c r="B69" s="73" t="s">
        <v>1629</v>
      </c>
      <c r="C69" s="74"/>
      <c r="D69" s="74"/>
      <c r="E69" s="74"/>
      <c r="F69" s="75"/>
      <c r="G69" s="188">
        <v>2.1102109769335201E-2</v>
      </c>
      <c r="H69" s="188">
        <v>-6.8120023065943197E-2</v>
      </c>
      <c r="I69" s="188">
        <v>-0.1770490879394</v>
      </c>
      <c r="J69" s="188">
        <v>-0.40405398003329701</v>
      </c>
      <c r="K69" s="188">
        <v>2.8633686520234E-2</v>
      </c>
      <c r="L69" s="188">
        <v>6.3402803687676895E-2</v>
      </c>
      <c r="M69" s="188">
        <v>1</v>
      </c>
      <c r="N69" s="188">
        <v>-0.13512001751312699</v>
      </c>
      <c r="O69" s="118">
        <v>-3.0503610777398899E-2</v>
      </c>
      <c r="P69" s="118">
        <v>3.9122591408828601E-2</v>
      </c>
      <c r="Q69" s="118">
        <v>1.11623010385607E-3</v>
      </c>
      <c r="R69" s="1"/>
      <c r="S69" s="1"/>
      <c r="T69" s="1"/>
      <c r="U69" s="1"/>
      <c r="V69" s="1"/>
      <c r="W69" s="1"/>
      <c r="X69" s="1"/>
      <c r="Y69" s="1"/>
    </row>
    <row r="70" spans="1:25">
      <c r="A70" s="1"/>
      <c r="B70" s="73" t="s">
        <v>2204</v>
      </c>
      <c r="C70" s="74"/>
      <c r="D70" s="74"/>
      <c r="E70" s="74"/>
      <c r="F70" s="75"/>
      <c r="G70" s="188">
        <v>1.3807378485015599E-2</v>
      </c>
      <c r="H70" s="188">
        <v>0.16733083916778899</v>
      </c>
      <c r="I70" s="188">
        <v>7.03779684118329E-2</v>
      </c>
      <c r="J70" s="188">
        <v>0.240325470688247</v>
      </c>
      <c r="K70" s="188">
        <v>-6.18867410443641E-3</v>
      </c>
      <c r="L70" s="188">
        <v>-0.60381436408691003</v>
      </c>
      <c r="M70" s="188">
        <v>-0.13512001751312699</v>
      </c>
      <c r="N70" s="188">
        <v>1</v>
      </c>
      <c r="O70" s="118">
        <v>0.53823012759679101</v>
      </c>
      <c r="P70" s="118">
        <v>-0.13049123277428601</v>
      </c>
      <c r="Q70" s="118">
        <v>-0.45953257769357297</v>
      </c>
      <c r="R70" s="1"/>
      <c r="S70" s="1"/>
      <c r="T70" s="1"/>
      <c r="U70" s="1"/>
      <c r="V70" s="1"/>
      <c r="W70" s="1"/>
      <c r="X70" s="1"/>
      <c r="Y70" s="1"/>
    </row>
    <row r="71" spans="1:25">
      <c r="A71" s="1"/>
      <c r="B71" s="73" t="s">
        <v>2205</v>
      </c>
      <c r="C71" s="74"/>
      <c r="D71" s="74"/>
      <c r="E71" s="74"/>
      <c r="F71" s="75"/>
      <c r="G71" s="188">
        <v>0.182315006375313</v>
      </c>
      <c r="H71" s="188">
        <v>0.25179452580718198</v>
      </c>
      <c r="I71" s="188">
        <v>0.10340597756544399</v>
      </c>
      <c r="J71" s="188">
        <v>0.227043669565892</v>
      </c>
      <c r="K71" s="188">
        <v>0.13025604227235099</v>
      </c>
      <c r="L71" s="188">
        <v>-0.52693590784364497</v>
      </c>
      <c r="M71" s="188">
        <v>-3.0503610777398899E-2</v>
      </c>
      <c r="N71" s="188">
        <v>0.53823012759679101</v>
      </c>
      <c r="O71" s="118">
        <v>1</v>
      </c>
      <c r="P71" s="118">
        <v>-0.16898927349958701</v>
      </c>
      <c r="Q71" s="118">
        <v>-0.37087973190233797</v>
      </c>
      <c r="R71" s="1"/>
      <c r="S71" s="1"/>
      <c r="T71" s="1"/>
      <c r="U71" s="1"/>
      <c r="V71" s="1"/>
      <c r="W71" s="1"/>
      <c r="X71" s="1"/>
      <c r="Y71" s="1"/>
    </row>
    <row r="72" spans="1:25">
      <c r="A72" s="1"/>
      <c r="B72" s="73" t="s">
        <v>2206</v>
      </c>
      <c r="C72" s="74"/>
      <c r="D72" s="74"/>
      <c r="E72" s="74"/>
      <c r="F72" s="75"/>
      <c r="G72" s="188">
        <v>-6.9949961268013602E-2</v>
      </c>
      <c r="H72" s="188">
        <v>-0.58644736700024303</v>
      </c>
      <c r="I72" s="188">
        <v>-0.15725855300634101</v>
      </c>
      <c r="J72" s="188">
        <v>-0.449861590216041</v>
      </c>
      <c r="K72" s="188">
        <v>-4.7222696126899201E-2</v>
      </c>
      <c r="L72" s="188">
        <v>4.0719757632245598E-2</v>
      </c>
      <c r="M72" s="188">
        <v>3.9122591408828601E-2</v>
      </c>
      <c r="N72" s="188">
        <v>-0.13049123277428601</v>
      </c>
      <c r="O72" s="118">
        <v>-0.16898927349958701</v>
      </c>
      <c r="P72" s="118">
        <v>1</v>
      </c>
      <c r="Q72" s="118">
        <v>1.16209011711057E-2</v>
      </c>
      <c r="R72" s="1"/>
      <c r="S72" s="1"/>
      <c r="T72" s="1"/>
      <c r="U72" s="1"/>
      <c r="V72" s="1"/>
      <c r="W72" s="1"/>
      <c r="X72" s="1"/>
      <c r="Y72" s="1"/>
    </row>
    <row r="73" spans="1:25">
      <c r="A73" s="1"/>
      <c r="B73" s="73" t="s">
        <v>1757</v>
      </c>
      <c r="C73" s="74"/>
      <c r="D73" s="74"/>
      <c r="E73" s="74"/>
      <c r="F73" s="75"/>
      <c r="G73" s="188">
        <v>-5.7781691524176997E-2</v>
      </c>
      <c r="H73" s="188">
        <v>-2.7986303805028701E-2</v>
      </c>
      <c r="I73" s="188">
        <v>-1.2815084537730399E-2</v>
      </c>
      <c r="J73" s="188">
        <v>-8.0212039078194297E-2</v>
      </c>
      <c r="K73" s="188">
        <v>-4.68498764215231E-2</v>
      </c>
      <c r="L73" s="188">
        <v>0.38663402817636</v>
      </c>
      <c r="M73" s="188">
        <v>1.11623010385607E-3</v>
      </c>
      <c r="N73" s="188">
        <v>-0.45953257769357297</v>
      </c>
      <c r="O73" s="118">
        <v>-0.37087973190233797</v>
      </c>
      <c r="P73" s="118">
        <v>1.16209011711057E-2</v>
      </c>
      <c r="Q73" s="118">
        <v>1</v>
      </c>
      <c r="R73" s="1"/>
      <c r="S73" s="1"/>
      <c r="T73" s="1"/>
      <c r="U73" s="1"/>
      <c r="V73" s="1"/>
      <c r="W73" s="1"/>
      <c r="X73" s="1"/>
      <c r="Y73" s="1"/>
    </row>
    <row r="74" spans="1:25">
      <c r="A74" s="1"/>
      <c r="B74" s="1"/>
      <c r="C74" s="1"/>
      <c r="D74" s="1"/>
      <c r="E74" s="1"/>
      <c r="F74" s="1"/>
      <c r="G74" s="102"/>
      <c r="H74" s="102"/>
      <c r="I74" s="102"/>
      <c r="J74" s="102"/>
      <c r="K74" s="102"/>
      <c r="L74" s="102"/>
      <c r="M74" s="102"/>
      <c r="N74" s="102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</row>
    <row r="75" spans="1:25">
      <c r="A75" s="1"/>
      <c r="B75" s="1"/>
      <c r="C75" s="1"/>
      <c r="D75" s="1"/>
      <c r="E75" s="1"/>
      <c r="F75" s="1"/>
      <c r="G75" s="102"/>
      <c r="H75" s="102"/>
      <c r="I75" s="102"/>
      <c r="J75" s="102"/>
      <c r="K75" s="102"/>
      <c r="L75" s="102"/>
      <c r="M75" s="102"/>
      <c r="N75" s="102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</row>
    <row r="76" spans="1:25">
      <c r="A76" s="1"/>
      <c r="B76" s="1"/>
      <c r="C76" s="1"/>
      <c r="D76" s="1"/>
      <c r="E76" s="1"/>
      <c r="F76" s="1"/>
      <c r="G76" s="102"/>
      <c r="H76" s="102"/>
      <c r="I76" s="102"/>
      <c r="J76" s="102"/>
      <c r="K76" s="102"/>
      <c r="L76" s="102"/>
      <c r="M76" s="102"/>
      <c r="N76" s="102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</row>
    <row r="77" spans="1:25">
      <c r="A77" s="1"/>
      <c r="B77" s="1"/>
      <c r="C77" s="1"/>
      <c r="D77" s="1"/>
      <c r="E77" s="1"/>
      <c r="F77" s="1"/>
      <c r="G77" s="102"/>
      <c r="H77" s="102"/>
      <c r="I77" s="102"/>
      <c r="J77" s="102"/>
      <c r="K77" s="102"/>
      <c r="L77" s="102"/>
      <c r="M77" s="102"/>
      <c r="N77" s="102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</row>
    <row r="78" spans="1:25">
      <c r="A78" s="1"/>
      <c r="B78" s="1"/>
      <c r="C78" s="1"/>
      <c r="D78" s="1"/>
      <c r="E78" s="1"/>
      <c r="F78" s="1"/>
      <c r="G78" s="102"/>
      <c r="H78" s="102"/>
      <c r="I78" s="102"/>
      <c r="J78" s="102"/>
      <c r="K78" s="102"/>
      <c r="L78" s="102"/>
      <c r="M78" s="102"/>
      <c r="N78" s="102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</row>
    <row r="79" spans="1:25">
      <c r="A79" s="1"/>
      <c r="B79" s="1"/>
      <c r="C79" s="1"/>
      <c r="D79" s="1"/>
      <c r="E79" s="1"/>
      <c r="F79" s="1"/>
      <c r="G79" s="102"/>
      <c r="H79" s="102"/>
      <c r="I79" s="102"/>
      <c r="J79" s="102"/>
      <c r="K79" s="102"/>
      <c r="L79" s="102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</row>
    <row r="80" spans="1:25">
      <c r="A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</row>
    <row r="81" spans="1:25" ht="17.399999999999999">
      <c r="A81" s="1"/>
      <c r="B81" s="2" t="s">
        <v>298</v>
      </c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</row>
    <row r="82" spans="1:25">
      <c r="A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</row>
    <row r="83" spans="1:25">
      <c r="A83" s="1"/>
      <c r="B83" s="244" t="s">
        <v>299</v>
      </c>
      <c r="C83" s="246"/>
      <c r="D83" s="4" t="s">
        <v>76</v>
      </c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</row>
    <row r="84" spans="1:25">
      <c r="A84" s="1"/>
      <c r="B84" s="291" t="s">
        <v>300</v>
      </c>
      <c r="C84" s="292"/>
      <c r="D84" s="103" t="s">
        <v>2201</v>
      </c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</row>
    <row r="85" spans="1:25">
      <c r="A85" s="1"/>
      <c r="B85" s="291" t="s">
        <v>301</v>
      </c>
      <c r="C85" s="292"/>
      <c r="D85" s="103" t="s">
        <v>2202</v>
      </c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</row>
    <row r="86" spans="1:25">
      <c r="A86" s="1"/>
      <c r="B86" s="291" t="s">
        <v>302</v>
      </c>
      <c r="C86" s="292"/>
      <c r="D86" s="103" t="s">
        <v>2203</v>
      </c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</row>
    <row r="87" spans="1:25">
      <c r="A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</row>
    <row r="88" spans="1:25">
      <c r="A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</row>
    <row r="89" spans="1:25">
      <c r="A89" s="1"/>
      <c r="B89" s="3" t="s">
        <v>284</v>
      </c>
      <c r="C89" s="1"/>
      <c r="D89" s="1"/>
      <c r="E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</row>
    <row r="90" spans="1:25">
      <c r="A90" s="1"/>
      <c r="B90" s="1" t="s">
        <v>303</v>
      </c>
      <c r="C90" s="1"/>
      <c r="D90" s="1" t="s">
        <v>304</v>
      </c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</row>
    <row r="91" spans="1:25">
      <c r="A91" s="1"/>
      <c r="B91" s="1" t="s">
        <v>305</v>
      </c>
      <c r="C91" s="1"/>
      <c r="D91" s="1" t="s">
        <v>306</v>
      </c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</row>
    <row r="92" spans="1:25">
      <c r="A92" s="1"/>
      <c r="B92" s="1" t="s">
        <v>307</v>
      </c>
      <c r="C92" s="1"/>
      <c r="D92" s="1" t="s">
        <v>308</v>
      </c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</row>
    <row r="93" spans="1:25">
      <c r="A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</row>
    <row r="94" spans="1:2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</row>
    <row r="95" spans="1:25" ht="17.399999999999999">
      <c r="A95" s="1"/>
      <c r="B95" s="2" t="s">
        <v>309</v>
      </c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</row>
    <row r="96" spans="1:2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</row>
    <row r="97" spans="1:25">
      <c r="A97" s="1"/>
      <c r="B97" s="3" t="s">
        <v>272</v>
      </c>
      <c r="C97" s="1"/>
      <c r="D97" s="1"/>
      <c r="E97" s="1"/>
      <c r="F97" s="1"/>
      <c r="G97" s="1"/>
      <c r="H97" s="1"/>
      <c r="I97" s="1"/>
      <c r="J97" s="1"/>
      <c r="K97" s="1"/>
      <c r="L97" s="1"/>
      <c r="M97" s="3" t="s">
        <v>271</v>
      </c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</row>
    <row r="98" spans="1:2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</row>
    <row r="99" spans="1:25">
      <c r="A99" s="1"/>
      <c r="B99" s="76" t="s">
        <v>253</v>
      </c>
      <c r="C99" s="76" t="s">
        <v>260</v>
      </c>
      <c r="D99" s="76" t="s">
        <v>261</v>
      </c>
      <c r="E99" s="77"/>
      <c r="F99" s="78"/>
      <c r="G99" s="79"/>
      <c r="H99" s="78"/>
      <c r="I99" s="78"/>
      <c r="J99" s="80"/>
      <c r="K99" s="80"/>
      <c r="L99" s="1"/>
      <c r="M99" s="76" t="s">
        <v>253</v>
      </c>
      <c r="N99" s="76" t="s">
        <v>260</v>
      </c>
      <c r="O99" s="76" t="s">
        <v>261</v>
      </c>
      <c r="P99" s="77"/>
      <c r="Q99" s="78"/>
      <c r="R99" s="79"/>
      <c r="S99" s="78"/>
      <c r="T99" s="78"/>
      <c r="U99" s="80"/>
      <c r="V99" s="80"/>
      <c r="W99" s="1"/>
      <c r="X99" s="1"/>
      <c r="Y99" s="1"/>
    </row>
    <row r="100" spans="1:25">
      <c r="A100" s="1"/>
      <c r="B100" s="81">
        <v>51.62225015197226</v>
      </c>
      <c r="C100" s="81">
        <v>83.876139600962759</v>
      </c>
      <c r="D100" s="81">
        <v>67.752279201925518</v>
      </c>
      <c r="E100" s="82"/>
      <c r="F100" s="78"/>
      <c r="G100" s="79"/>
      <c r="H100" s="78"/>
      <c r="I100" s="78"/>
      <c r="J100" s="80"/>
      <c r="K100" s="80"/>
      <c r="L100" s="1"/>
      <c r="M100" s="81">
        <v>37.904545887130034</v>
      </c>
      <c r="N100" s="81">
        <v>75.590149454366639</v>
      </c>
      <c r="O100" s="81">
        <v>51.180298908733278</v>
      </c>
      <c r="P100" s="82"/>
      <c r="Q100" s="78"/>
      <c r="R100" s="79"/>
      <c r="S100" s="78"/>
      <c r="T100" s="78"/>
      <c r="U100" s="80"/>
      <c r="V100" s="80"/>
      <c r="W100" s="1"/>
      <c r="X100" s="1"/>
      <c r="Y100" s="1"/>
    </row>
    <row r="101" spans="1:25">
      <c r="A101" s="1"/>
      <c r="B101" s="286" t="s">
        <v>262</v>
      </c>
      <c r="C101" s="286"/>
      <c r="D101" s="267" t="s">
        <v>3</v>
      </c>
      <c r="E101" s="267"/>
      <c r="F101" s="267"/>
      <c r="G101" s="267" t="s">
        <v>79</v>
      </c>
      <c r="H101" s="267"/>
      <c r="I101" s="267"/>
      <c r="J101" s="271" t="s">
        <v>263</v>
      </c>
      <c r="K101" s="271"/>
      <c r="L101" s="1"/>
      <c r="M101" s="286" t="s">
        <v>262</v>
      </c>
      <c r="N101" s="286"/>
      <c r="O101" s="267" t="s">
        <v>3</v>
      </c>
      <c r="P101" s="267"/>
      <c r="Q101" s="267"/>
      <c r="R101" s="267" t="s">
        <v>79</v>
      </c>
      <c r="S101" s="267"/>
      <c r="T101" s="267"/>
      <c r="U101" s="271" t="s">
        <v>263</v>
      </c>
      <c r="V101" s="271"/>
      <c r="W101" s="1"/>
      <c r="X101" s="1"/>
      <c r="Y101" s="1"/>
    </row>
    <row r="102" spans="1:25">
      <c r="A102" s="1"/>
      <c r="B102" s="83" t="s">
        <v>264</v>
      </c>
      <c r="C102" s="83" t="s">
        <v>265</v>
      </c>
      <c r="D102" s="84" t="s">
        <v>266</v>
      </c>
      <c r="E102" s="83" t="s">
        <v>267</v>
      </c>
      <c r="F102" s="83" t="s">
        <v>268</v>
      </c>
      <c r="G102" s="84" t="s">
        <v>266</v>
      </c>
      <c r="H102" s="83" t="s">
        <v>267</v>
      </c>
      <c r="I102" s="83" t="s">
        <v>268</v>
      </c>
      <c r="J102" s="85" t="s">
        <v>269</v>
      </c>
      <c r="K102" s="83" t="s">
        <v>270</v>
      </c>
      <c r="L102" s="1"/>
      <c r="M102" s="83" t="s">
        <v>264</v>
      </c>
      <c r="N102" s="83" t="s">
        <v>265</v>
      </c>
      <c r="O102" s="84" t="s">
        <v>266</v>
      </c>
      <c r="P102" s="83" t="s">
        <v>267</v>
      </c>
      <c r="Q102" s="83" t="s">
        <v>268</v>
      </c>
      <c r="R102" s="84" t="s">
        <v>266</v>
      </c>
      <c r="S102" s="83" t="s">
        <v>267</v>
      </c>
      <c r="T102" s="83" t="s">
        <v>268</v>
      </c>
      <c r="U102" s="85" t="s">
        <v>269</v>
      </c>
      <c r="V102" s="83" t="s">
        <v>270</v>
      </c>
      <c r="W102" s="1"/>
      <c r="X102" s="83" t="s">
        <v>310</v>
      </c>
      <c r="Y102" s="1"/>
    </row>
    <row r="103" spans="1:25">
      <c r="A103" s="1"/>
      <c r="B103" s="86">
        <v>905</v>
      </c>
      <c r="C103" s="86">
        <v>999</v>
      </c>
      <c r="D103" s="87">
        <v>1024</v>
      </c>
      <c r="E103" s="88">
        <v>9.9970711705555007E-2</v>
      </c>
      <c r="F103" s="88">
        <v>9.9970711705555007E-2</v>
      </c>
      <c r="G103" s="87">
        <v>43</v>
      </c>
      <c r="H103" s="88">
        <v>1.7241379310344827E-2</v>
      </c>
      <c r="I103" s="88">
        <v>1.7241379310344827E-2</v>
      </c>
      <c r="J103" s="89">
        <v>4.19921875E-2</v>
      </c>
      <c r="K103" s="90">
        <v>4.19921875E-2</v>
      </c>
      <c r="L103" s="1"/>
      <c r="M103" s="86">
        <v>958</v>
      </c>
      <c r="N103" s="86">
        <v>999</v>
      </c>
      <c r="O103" s="87">
        <v>1024</v>
      </c>
      <c r="P103" s="88">
        <v>9.9970711705555007E-2</v>
      </c>
      <c r="Q103" s="88">
        <v>9.9970711705555007E-2</v>
      </c>
      <c r="R103" s="87">
        <v>76</v>
      </c>
      <c r="S103" s="88">
        <v>3.2758620689655175E-2</v>
      </c>
      <c r="T103" s="88">
        <v>3.2758620689655175E-2</v>
      </c>
      <c r="U103" s="89">
        <v>7.421875E-2</v>
      </c>
      <c r="V103" s="90">
        <v>7.421875E-2</v>
      </c>
      <c r="W103" s="1"/>
      <c r="X103" s="90">
        <f>+J103-U103</f>
        <v>-3.22265625E-2</v>
      </c>
      <c r="Y103" s="1"/>
    </row>
    <row r="104" spans="1:25">
      <c r="A104" s="1"/>
      <c r="B104" s="86">
        <v>864</v>
      </c>
      <c r="C104" s="86">
        <v>905</v>
      </c>
      <c r="D104" s="87">
        <v>1025</v>
      </c>
      <c r="E104" s="88">
        <v>0.10006833935370497</v>
      </c>
      <c r="F104" s="88">
        <v>0.20003905105925998</v>
      </c>
      <c r="G104" s="87">
        <v>89</v>
      </c>
      <c r="H104" s="88">
        <v>3.5685645549318364E-2</v>
      </c>
      <c r="I104" s="88">
        <v>5.2927024859663191E-2</v>
      </c>
      <c r="J104" s="89">
        <v>8.6829268292682921E-2</v>
      </c>
      <c r="K104" s="90">
        <v>6.4421669106881407E-2</v>
      </c>
      <c r="L104" s="1"/>
      <c r="M104" s="86">
        <v>948</v>
      </c>
      <c r="N104" s="86">
        <v>958</v>
      </c>
      <c r="O104" s="87">
        <v>1025</v>
      </c>
      <c r="P104" s="88">
        <v>0.10006833935370497</v>
      </c>
      <c r="Q104" s="88">
        <v>0.20003905105925998</v>
      </c>
      <c r="R104" s="87">
        <v>94</v>
      </c>
      <c r="S104" s="88">
        <v>4.0517241379310343E-2</v>
      </c>
      <c r="T104" s="88">
        <v>7.3275862068965511E-2</v>
      </c>
      <c r="U104" s="89">
        <v>9.170731707317073E-2</v>
      </c>
      <c r="V104" s="90">
        <v>8.2967301122498782E-2</v>
      </c>
      <c r="W104" s="1"/>
      <c r="X104" s="90">
        <f t="shared" ref="X104:X112" si="4">+J104-U104</f>
        <v>-4.8780487804878092E-3</v>
      </c>
      <c r="Y104" s="1"/>
    </row>
    <row r="105" spans="1:25">
      <c r="A105" s="1"/>
      <c r="B105" s="86">
        <v>824</v>
      </c>
      <c r="C105" s="86">
        <v>864</v>
      </c>
      <c r="D105" s="87">
        <v>1024</v>
      </c>
      <c r="E105" s="88">
        <v>9.9970711705555007E-2</v>
      </c>
      <c r="F105" s="88">
        <v>0.300009762764815</v>
      </c>
      <c r="G105" s="87">
        <v>124</v>
      </c>
      <c r="H105" s="88">
        <v>4.9719326383319967E-2</v>
      </c>
      <c r="I105" s="88">
        <v>0.10264635124298316</v>
      </c>
      <c r="J105" s="89">
        <v>0.12109375</v>
      </c>
      <c r="K105" s="90">
        <v>8.3306215424666444E-2</v>
      </c>
      <c r="L105" s="1"/>
      <c r="M105" s="86">
        <v>932</v>
      </c>
      <c r="N105" s="86">
        <v>948</v>
      </c>
      <c r="O105" s="87">
        <v>1024</v>
      </c>
      <c r="P105" s="88">
        <v>9.9970711705555007E-2</v>
      </c>
      <c r="Q105" s="88">
        <v>0.300009762764815</v>
      </c>
      <c r="R105" s="87">
        <v>132</v>
      </c>
      <c r="S105" s="88">
        <v>5.6896551724137934E-2</v>
      </c>
      <c r="T105" s="88">
        <v>0.13017241379310346</v>
      </c>
      <c r="U105" s="89">
        <v>0.12890625</v>
      </c>
      <c r="V105" s="90">
        <v>9.8275301008786203E-2</v>
      </c>
      <c r="W105" s="1"/>
      <c r="X105" s="90">
        <f t="shared" si="4"/>
        <v>-7.8125E-3</v>
      </c>
      <c r="Y105" s="1"/>
    </row>
    <row r="106" spans="1:25">
      <c r="A106" s="1"/>
      <c r="B106" s="86">
        <v>770</v>
      </c>
      <c r="C106" s="86">
        <v>824</v>
      </c>
      <c r="D106" s="87">
        <v>1024</v>
      </c>
      <c r="E106" s="88">
        <v>9.9970711705555007E-2</v>
      </c>
      <c r="F106" s="88">
        <v>0.39998047447037</v>
      </c>
      <c r="G106" s="87">
        <v>143</v>
      </c>
      <c r="H106" s="88">
        <v>5.7337610264635124E-2</v>
      </c>
      <c r="I106" s="88">
        <v>0.15998396150761829</v>
      </c>
      <c r="J106" s="89">
        <v>0.1396484375</v>
      </c>
      <c r="K106" s="90">
        <v>9.7388332926531609E-2</v>
      </c>
      <c r="L106" s="1"/>
      <c r="M106" s="86">
        <v>915</v>
      </c>
      <c r="N106" s="86">
        <v>932</v>
      </c>
      <c r="O106" s="87">
        <v>1024</v>
      </c>
      <c r="P106" s="88">
        <v>9.9970711705555007E-2</v>
      </c>
      <c r="Q106" s="88">
        <v>0.39998047447037</v>
      </c>
      <c r="R106" s="87">
        <v>188</v>
      </c>
      <c r="S106" s="88">
        <v>8.1034482758620685E-2</v>
      </c>
      <c r="T106" s="88">
        <v>0.21120689655172414</v>
      </c>
      <c r="U106" s="89">
        <v>0.18359375</v>
      </c>
      <c r="V106" s="90">
        <v>0.11959970710275812</v>
      </c>
      <c r="W106" s="1"/>
      <c r="X106" s="90">
        <f t="shared" si="4"/>
        <v>-4.39453125E-2</v>
      </c>
      <c r="Y106" s="1"/>
    </row>
    <row r="107" spans="1:25">
      <c r="A107" s="1"/>
      <c r="B107" s="86">
        <v>699</v>
      </c>
      <c r="C107" s="86">
        <v>770</v>
      </c>
      <c r="D107" s="87">
        <v>1025</v>
      </c>
      <c r="E107" s="88">
        <v>0.10006833935370497</v>
      </c>
      <c r="F107" s="88">
        <v>0.50004881382407496</v>
      </c>
      <c r="G107" s="87">
        <v>191</v>
      </c>
      <c r="H107" s="88">
        <v>7.6583801122694473E-2</v>
      </c>
      <c r="I107" s="88">
        <v>0.23656776263031276</v>
      </c>
      <c r="J107" s="89">
        <v>0.18634146341463415</v>
      </c>
      <c r="K107" s="90">
        <v>0.11518937914877002</v>
      </c>
      <c r="L107" s="1"/>
      <c r="M107" s="86">
        <v>892</v>
      </c>
      <c r="N107" s="86">
        <v>915</v>
      </c>
      <c r="O107" s="87">
        <v>1025</v>
      </c>
      <c r="P107" s="88">
        <v>0.10006833935370497</v>
      </c>
      <c r="Q107" s="88">
        <v>0.50004881382407496</v>
      </c>
      <c r="R107" s="87">
        <v>194</v>
      </c>
      <c r="S107" s="88">
        <v>8.3620689655172414E-2</v>
      </c>
      <c r="T107" s="88">
        <v>0.29482758620689653</v>
      </c>
      <c r="U107" s="89">
        <v>0.18926829268292683</v>
      </c>
      <c r="V107" s="90">
        <v>0.13354158531823507</v>
      </c>
      <c r="W107" s="1"/>
      <c r="X107" s="90">
        <f t="shared" si="4"/>
        <v>-2.9268292682926855E-3</v>
      </c>
      <c r="Y107" s="1"/>
    </row>
    <row r="108" spans="1:25">
      <c r="A108" s="1"/>
      <c r="B108" s="86">
        <v>603</v>
      </c>
      <c r="C108" s="86">
        <v>699</v>
      </c>
      <c r="D108" s="87">
        <v>1024</v>
      </c>
      <c r="E108" s="88">
        <v>9.9970711705555007E-2</v>
      </c>
      <c r="F108" s="88">
        <v>0.60001952552963</v>
      </c>
      <c r="G108" s="87">
        <v>218</v>
      </c>
      <c r="H108" s="88">
        <v>8.7409783480352846E-2</v>
      </c>
      <c r="I108" s="88">
        <v>0.32397754611066559</v>
      </c>
      <c r="J108" s="89">
        <v>0.212890625</v>
      </c>
      <c r="K108" s="90">
        <v>0.13146762121705174</v>
      </c>
      <c r="L108" s="1"/>
      <c r="M108" s="86">
        <v>858</v>
      </c>
      <c r="N108" s="86">
        <v>892</v>
      </c>
      <c r="O108" s="87">
        <v>1024</v>
      </c>
      <c r="P108" s="88">
        <v>9.9970711705555007E-2</v>
      </c>
      <c r="Q108" s="88">
        <v>0.60001952552963</v>
      </c>
      <c r="R108" s="87">
        <v>233</v>
      </c>
      <c r="S108" s="88">
        <v>0.10043103448275863</v>
      </c>
      <c r="T108" s="88">
        <v>0.39525862068965517</v>
      </c>
      <c r="U108" s="89">
        <v>0.2275390625</v>
      </c>
      <c r="V108" s="90">
        <v>0.14920273348519361</v>
      </c>
      <c r="W108" s="1"/>
      <c r="X108" s="90">
        <f t="shared" si="4"/>
        <v>-1.46484375E-2</v>
      </c>
      <c r="Y108" s="1"/>
    </row>
    <row r="109" spans="1:25">
      <c r="A109" s="1"/>
      <c r="B109" s="86">
        <v>472</v>
      </c>
      <c r="C109" s="86">
        <v>603</v>
      </c>
      <c r="D109" s="87">
        <v>1024</v>
      </c>
      <c r="E109" s="88">
        <v>9.9970711705555007E-2</v>
      </c>
      <c r="F109" s="88">
        <v>0.69999023723518505</v>
      </c>
      <c r="G109" s="87">
        <v>260</v>
      </c>
      <c r="H109" s="88">
        <v>0.10425020048115477</v>
      </c>
      <c r="I109" s="88">
        <v>0.42822774659182039</v>
      </c>
      <c r="J109" s="89">
        <v>0.25390625</v>
      </c>
      <c r="K109" s="90">
        <v>0.1489539748953975</v>
      </c>
      <c r="L109" s="1"/>
      <c r="M109" s="86">
        <v>806</v>
      </c>
      <c r="N109" s="86">
        <v>858</v>
      </c>
      <c r="O109" s="87">
        <v>1024</v>
      </c>
      <c r="P109" s="88">
        <v>9.9970711705555007E-2</v>
      </c>
      <c r="Q109" s="88">
        <v>0.69999023723518505</v>
      </c>
      <c r="R109" s="87">
        <v>244</v>
      </c>
      <c r="S109" s="88">
        <v>0.10517241379310345</v>
      </c>
      <c r="T109" s="88">
        <v>0.50043103448275861</v>
      </c>
      <c r="U109" s="89">
        <v>0.23828125</v>
      </c>
      <c r="V109" s="90">
        <v>0.16192468619246861</v>
      </c>
      <c r="W109" s="1"/>
      <c r="X109" s="90">
        <f t="shared" si="4"/>
        <v>1.5625E-2</v>
      </c>
      <c r="Y109" s="1"/>
    </row>
    <row r="110" spans="1:25">
      <c r="A110" s="1"/>
      <c r="B110" s="86">
        <v>310</v>
      </c>
      <c r="C110" s="86">
        <v>472</v>
      </c>
      <c r="D110" s="87">
        <v>1024</v>
      </c>
      <c r="E110" s="88">
        <v>9.9970711705555007E-2</v>
      </c>
      <c r="F110" s="88">
        <v>0.79996094894073999</v>
      </c>
      <c r="G110" s="87">
        <v>297</v>
      </c>
      <c r="H110" s="88">
        <v>0.11908580593424219</v>
      </c>
      <c r="I110" s="88">
        <v>0.54731355252606251</v>
      </c>
      <c r="J110" s="89">
        <v>0.2900390625</v>
      </c>
      <c r="K110" s="90">
        <v>0.1665853063216988</v>
      </c>
      <c r="L110" s="1"/>
      <c r="M110" s="86">
        <v>694</v>
      </c>
      <c r="N110" s="86">
        <v>806</v>
      </c>
      <c r="O110" s="87">
        <v>1024</v>
      </c>
      <c r="P110" s="88">
        <v>9.9970711705555007E-2</v>
      </c>
      <c r="Q110" s="88">
        <v>0.79996094894073999</v>
      </c>
      <c r="R110" s="87">
        <v>286</v>
      </c>
      <c r="S110" s="88">
        <v>0.12327586206896551</v>
      </c>
      <c r="T110" s="88">
        <v>0.62370689655172418</v>
      </c>
      <c r="U110" s="89">
        <v>0.279296875</v>
      </c>
      <c r="V110" s="90">
        <v>0.17659262875274592</v>
      </c>
      <c r="W110" s="1"/>
      <c r="X110" s="90">
        <f t="shared" si="4"/>
        <v>1.07421875E-2</v>
      </c>
      <c r="Y110" s="1"/>
    </row>
    <row r="111" spans="1:25">
      <c r="A111" s="1"/>
      <c r="B111" s="86">
        <v>118</v>
      </c>
      <c r="C111" s="86">
        <v>310</v>
      </c>
      <c r="D111" s="87">
        <v>1025</v>
      </c>
      <c r="E111" s="88">
        <v>0.10006833935370497</v>
      </c>
      <c r="F111" s="88">
        <v>0.90002928829444495</v>
      </c>
      <c r="G111" s="87">
        <v>424</v>
      </c>
      <c r="H111" s="88">
        <v>0.17000801924619086</v>
      </c>
      <c r="I111" s="88">
        <v>0.71732157177225342</v>
      </c>
      <c r="J111" s="89">
        <v>0.41365853658536583</v>
      </c>
      <c r="K111" s="90">
        <v>0.19405575442021911</v>
      </c>
      <c r="L111" s="1"/>
      <c r="M111" s="86">
        <v>601</v>
      </c>
      <c r="N111" s="86">
        <v>694</v>
      </c>
      <c r="O111" s="87">
        <v>1025</v>
      </c>
      <c r="P111" s="88">
        <v>0.10006833935370497</v>
      </c>
      <c r="Q111" s="88">
        <v>0.90002928829444495</v>
      </c>
      <c r="R111" s="87">
        <v>381</v>
      </c>
      <c r="S111" s="88">
        <v>0.16422413793103449</v>
      </c>
      <c r="T111" s="88">
        <v>0.78793103448275859</v>
      </c>
      <c r="U111" s="89">
        <v>0.37170731707317073</v>
      </c>
      <c r="V111" s="90">
        <v>0.19828614817225296</v>
      </c>
      <c r="W111" s="1"/>
      <c r="X111" s="90">
        <f t="shared" si="4"/>
        <v>4.1951219512195104E-2</v>
      </c>
      <c r="Y111" s="1"/>
    </row>
    <row r="112" spans="1:25">
      <c r="A112" s="1"/>
      <c r="B112" s="86">
        <v>1</v>
      </c>
      <c r="C112" s="86">
        <v>118</v>
      </c>
      <c r="D112" s="87">
        <v>1024</v>
      </c>
      <c r="E112" s="88">
        <v>9.9970711705555007E-2</v>
      </c>
      <c r="F112" s="88">
        <v>1</v>
      </c>
      <c r="G112" s="87">
        <v>705</v>
      </c>
      <c r="H112" s="88">
        <v>0.28267842822774658</v>
      </c>
      <c r="I112" s="88">
        <v>1</v>
      </c>
      <c r="J112" s="89">
        <v>0.6884765625</v>
      </c>
      <c r="K112" s="90">
        <v>0.24348335448599043</v>
      </c>
      <c r="L112" s="1"/>
      <c r="M112" s="86">
        <v>1</v>
      </c>
      <c r="N112" s="86">
        <v>601</v>
      </c>
      <c r="O112" s="87">
        <v>1024</v>
      </c>
      <c r="P112" s="88">
        <v>9.9970711705555007E-2</v>
      </c>
      <c r="Q112" s="88">
        <v>1</v>
      </c>
      <c r="R112" s="87">
        <v>492</v>
      </c>
      <c r="S112" s="88">
        <v>0.21206896551724139</v>
      </c>
      <c r="T112" s="88">
        <v>1</v>
      </c>
      <c r="U112" s="89">
        <v>0.48046875</v>
      </c>
      <c r="V112" s="90">
        <v>0.22649614370789808</v>
      </c>
      <c r="W112" s="1"/>
      <c r="X112" s="90">
        <f t="shared" si="4"/>
        <v>0.2080078125</v>
      </c>
      <c r="Y112" s="1"/>
    </row>
    <row r="113" spans="1:25">
      <c r="A113" s="1"/>
      <c r="B113" s="305" t="s">
        <v>3</v>
      </c>
      <c r="C113" s="305"/>
      <c r="D113" s="91">
        <f>+SUM(D103:D112)</f>
        <v>10243</v>
      </c>
      <c r="E113" s="92"/>
      <c r="F113" s="92"/>
      <c r="G113" s="91">
        <f>+SUM(G103:G112)</f>
        <v>2494</v>
      </c>
      <c r="H113" s="92"/>
      <c r="I113" s="92"/>
      <c r="J113" s="93"/>
      <c r="K113" s="93"/>
      <c r="L113" s="1"/>
      <c r="M113" s="305" t="s">
        <v>3</v>
      </c>
      <c r="N113" s="305"/>
      <c r="O113" s="91">
        <f>+SUM(O103:O112)</f>
        <v>10243</v>
      </c>
      <c r="P113" s="92"/>
      <c r="Q113" s="92"/>
      <c r="R113" s="91">
        <f>+SUM(R103:R112)</f>
        <v>2320</v>
      </c>
      <c r="S113" s="92"/>
      <c r="T113" s="92"/>
      <c r="U113" s="93"/>
      <c r="V113" s="93"/>
      <c r="W113" s="1"/>
      <c r="X113" s="1"/>
      <c r="Y113" s="1"/>
    </row>
    <row r="114" spans="1:25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</row>
    <row r="115" spans="1:2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</row>
    <row r="116" spans="1:2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</row>
    <row r="117" spans="1:2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</row>
    <row r="118" spans="1:2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</row>
    <row r="119" spans="1:2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</row>
    <row r="120" spans="1:2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</row>
    <row r="121" spans="1:2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</row>
    <row r="122" spans="1:2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</row>
    <row r="123" spans="1:2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</row>
    <row r="124" spans="1:2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</row>
    <row r="125" spans="1:2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</row>
    <row r="126" spans="1:2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</row>
    <row r="127" spans="1:2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</row>
    <row r="128" spans="1:2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</row>
    <row r="129" spans="1:2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</row>
    <row r="130" spans="1: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</row>
    <row r="131" spans="1:2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</row>
    <row r="132" spans="1: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</row>
    <row r="133" spans="1:2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</row>
    <row r="134" spans="1:2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</row>
    <row r="135" spans="1:2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</row>
    <row r="136" spans="1:2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</row>
    <row r="137" spans="1:2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</row>
    <row r="138" spans="1:2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</row>
    <row r="139" spans="1:2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</row>
    <row r="140" spans="1:2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</row>
    <row r="141" spans="1:2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</row>
    <row r="142" spans="1:2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</row>
    <row r="143" spans="1:2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</row>
    <row r="144" spans="1:2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</row>
    <row r="145" spans="1:2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</row>
    <row r="146" spans="1:2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</row>
    <row r="147" spans="1:2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</row>
    <row r="148" spans="1:2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</row>
    <row r="149" spans="1:2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</row>
    <row r="150" spans="1:2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</row>
    <row r="151" spans="1:2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</row>
    <row r="152" spans="1:2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</row>
    <row r="153" spans="1:2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</row>
    <row r="154" spans="1:2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</row>
    <row r="155" spans="1:2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</row>
    <row r="156" spans="1: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</row>
    <row r="157" spans="1:2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</row>
    <row r="158" spans="1: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</row>
    <row r="159" spans="1:2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</row>
    <row r="160" spans="1:2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</row>
    <row r="161" spans="1:2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</row>
    <row r="162" spans="1:2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</row>
    <row r="163" spans="1:2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</row>
    <row r="164" spans="1:2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</row>
    <row r="165" spans="1:2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</row>
    <row r="166" spans="1:2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</row>
    <row r="167" spans="1:2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</row>
    <row r="168" spans="1:2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</row>
    <row r="169" spans="1:2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</row>
    <row r="170" spans="1:2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</row>
    <row r="171" spans="1:2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</row>
    <row r="172" spans="1:2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</row>
    <row r="173" spans="1:2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</row>
    <row r="174" spans="1:2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</row>
    <row r="175" spans="1:2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</row>
    <row r="176" spans="1:2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</row>
    <row r="177" spans="1:2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</row>
    <row r="178" spans="1:2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</row>
    <row r="179" spans="1:2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</row>
    <row r="180" spans="1:2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</row>
    <row r="181" spans="1:2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</row>
    <row r="182" spans="1: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</row>
    <row r="183" spans="1:2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</row>
    <row r="184" spans="1: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</row>
    <row r="185" spans="1:2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</row>
    <row r="186" spans="1:2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</row>
    <row r="187" spans="1:2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</row>
    <row r="188" spans="1:2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</row>
    <row r="189" spans="1:2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</row>
    <row r="190" spans="1:2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</row>
    <row r="191" spans="1:2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</row>
    <row r="192" spans="1:2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</row>
    <row r="193" spans="1:2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</row>
    <row r="194" spans="1:2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</row>
    <row r="195" spans="1:2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</row>
    <row r="196" spans="1:2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</row>
    <row r="197" spans="1:2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</row>
    <row r="198" spans="1:2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</row>
    <row r="199" spans="1:2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</row>
    <row r="200" spans="1:2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</row>
    <row r="201" spans="1:2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</row>
    <row r="202" spans="1:2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</row>
    <row r="203" spans="1:2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</row>
    <row r="204" spans="1:2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</row>
    <row r="205" spans="1:2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</row>
    <row r="206" spans="1:2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</row>
    <row r="207" spans="1:2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</row>
    <row r="208" spans="1: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</row>
    <row r="209" spans="1:2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</row>
    <row r="210" spans="1: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</row>
    <row r="211" spans="1:2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</row>
    <row r="212" spans="1:2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</row>
    <row r="213" spans="1:2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</row>
    <row r="214" spans="1:2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</row>
    <row r="215" spans="1:2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</row>
    <row r="216" spans="1:2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</row>
    <row r="217" spans="1:2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</row>
    <row r="218" spans="1:2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</row>
    <row r="219" spans="1:2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</row>
    <row r="220" spans="1:2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</row>
    <row r="221" spans="1:2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</row>
    <row r="222" spans="1:2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</row>
    <row r="223" spans="1:2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</row>
    <row r="224" spans="1:2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</row>
    <row r="225" spans="1:2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</row>
    <row r="226" spans="1:2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</row>
    <row r="227" spans="1:2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</row>
    <row r="228" spans="1:2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</row>
    <row r="229" spans="1:2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</row>
    <row r="230" spans="1:2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</row>
    <row r="231" spans="1:2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</row>
    <row r="232" spans="1:2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</row>
    <row r="233" spans="1:2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</row>
    <row r="234" spans="1: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</row>
    <row r="235" spans="1:2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</row>
    <row r="236" spans="1: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</row>
    <row r="237" spans="1:2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</row>
    <row r="238" spans="1:2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</row>
    <row r="239" spans="1:2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</row>
    <row r="240" spans="1:2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</row>
    <row r="241" spans="1:2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</row>
    <row r="242" spans="1:2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</row>
    <row r="243" spans="1:2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</row>
    <row r="244" spans="1:2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</row>
    <row r="245" spans="1:2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</row>
    <row r="246" spans="1:2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</row>
    <row r="247" spans="1:2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</row>
    <row r="248" spans="1:2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</row>
    <row r="249" spans="1:2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</row>
  </sheetData>
  <mergeCells count="55">
    <mergeCell ref="K57:L57"/>
    <mergeCell ref="M57:N57"/>
    <mergeCell ref="K58:L58"/>
    <mergeCell ref="M58:N58"/>
    <mergeCell ref="J26:L26"/>
    <mergeCell ref="J27:K27"/>
    <mergeCell ref="K48:L48"/>
    <mergeCell ref="M48:N48"/>
    <mergeCell ref="K49:L49"/>
    <mergeCell ref="M49:N49"/>
    <mergeCell ref="K50:L50"/>
    <mergeCell ref="M50:N50"/>
    <mergeCell ref="U8:V8"/>
    <mergeCell ref="B20:C20"/>
    <mergeCell ref="M20:N20"/>
    <mergeCell ref="B24:H24"/>
    <mergeCell ref="M8:N8"/>
    <mergeCell ref="O8:Q8"/>
    <mergeCell ref="B8:C8"/>
    <mergeCell ref="D8:F8"/>
    <mergeCell ref="G8:I8"/>
    <mergeCell ref="J8:K8"/>
    <mergeCell ref="R8:T8"/>
    <mergeCell ref="B46:F46"/>
    <mergeCell ref="K46:L46"/>
    <mergeCell ref="M46:N46"/>
    <mergeCell ref="K47:L47"/>
    <mergeCell ref="M47:N47"/>
    <mergeCell ref="B85:C85"/>
    <mergeCell ref="K51:L51"/>
    <mergeCell ref="M51:N51"/>
    <mergeCell ref="K52:L52"/>
    <mergeCell ref="M52:N52"/>
    <mergeCell ref="K53:L53"/>
    <mergeCell ref="M53:N53"/>
    <mergeCell ref="K54:L54"/>
    <mergeCell ref="M54:N54"/>
    <mergeCell ref="B62:F62"/>
    <mergeCell ref="B83:C83"/>
    <mergeCell ref="B84:C84"/>
    <mergeCell ref="K55:L55"/>
    <mergeCell ref="M55:N55"/>
    <mergeCell ref="K56:L56"/>
    <mergeCell ref="M56:N56"/>
    <mergeCell ref="B86:C86"/>
    <mergeCell ref="B101:C101"/>
    <mergeCell ref="D101:F101"/>
    <mergeCell ref="G101:I101"/>
    <mergeCell ref="J101:K101"/>
    <mergeCell ref="O101:Q101"/>
    <mergeCell ref="R101:T101"/>
    <mergeCell ref="U101:V101"/>
    <mergeCell ref="B113:C113"/>
    <mergeCell ref="M113:N113"/>
    <mergeCell ref="M101:N101"/>
  </mergeCells>
  <conditionalFormatting sqref="J10:J19">
    <cfRule type="colorScale" priority="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03:J112">
    <cfRule type="colorScale" priority="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10:U19">
    <cfRule type="colorScale" priority="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103:U112">
    <cfRule type="colorScale" priority="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103:X112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FEF60-C670-0149-A693-287BEF926275}">
  <sheetPr codeName="Hoja6"/>
  <dimension ref="B2:AH103"/>
  <sheetViews>
    <sheetView showGridLines="0" topLeftCell="A41" zoomScale="110" zoomScaleNormal="110" workbookViewId="0">
      <selection activeCell="B53" sqref="B53"/>
    </sheetView>
  </sheetViews>
  <sheetFormatPr baseColWidth="10" defaultColWidth="10.796875" defaultRowHeight="15"/>
  <cols>
    <col min="1" max="1" width="5.796875" style="1" customWidth="1"/>
    <col min="2" max="5" width="9.296875" style="1" customWidth="1"/>
    <col min="6" max="6" width="10.796875" style="1" customWidth="1"/>
    <col min="7" max="32" width="9.296875" style="1" customWidth="1"/>
    <col min="33" max="16384" width="10.796875" style="1"/>
  </cols>
  <sheetData>
    <row r="2" spans="2:22" ht="20.399999999999999">
      <c r="B2" s="94" t="s">
        <v>273</v>
      </c>
    </row>
    <row r="3" spans="2:22" ht="16.05" customHeight="1">
      <c r="B3" s="94"/>
    </row>
    <row r="4" spans="2:22">
      <c r="B4" s="3" t="s">
        <v>311</v>
      </c>
      <c r="M4" s="3" t="s">
        <v>312</v>
      </c>
    </row>
    <row r="6" spans="2:22">
      <c r="B6" s="76" t="s">
        <v>253</v>
      </c>
      <c r="C6" s="76" t="s">
        <v>260</v>
      </c>
      <c r="D6" s="76" t="s">
        <v>261</v>
      </c>
      <c r="E6" s="77"/>
      <c r="F6" s="78"/>
      <c r="G6" s="79"/>
      <c r="H6" s="78"/>
      <c r="I6" s="78"/>
      <c r="J6" s="80"/>
      <c r="K6" s="80"/>
      <c r="M6" s="76" t="s">
        <v>253</v>
      </c>
      <c r="N6" s="76" t="s">
        <v>260</v>
      </c>
      <c r="O6" s="76" t="s">
        <v>261</v>
      </c>
      <c r="P6" s="77"/>
      <c r="Q6" s="78"/>
      <c r="R6" s="79"/>
      <c r="S6" s="78"/>
      <c r="T6" s="78"/>
      <c r="U6" s="80"/>
      <c r="V6" s="80"/>
    </row>
    <row r="7" spans="2:22">
      <c r="B7" s="81">
        <v>61.28516396088056</v>
      </c>
      <c r="C7" s="81">
        <v>87.218561655145493</v>
      </c>
      <c r="D7" s="81">
        <v>74.437123310290971</v>
      </c>
      <c r="E7" s="82"/>
      <c r="F7" s="78"/>
      <c r="G7" s="79"/>
      <c r="H7" s="78"/>
      <c r="I7" s="78"/>
      <c r="J7" s="80"/>
      <c r="K7" s="80"/>
      <c r="M7" s="81">
        <v>63.654383277772773</v>
      </c>
      <c r="N7" s="81">
        <v>87.652824187059565</v>
      </c>
      <c r="O7" s="81">
        <v>75.30564837411913</v>
      </c>
      <c r="P7" s="82"/>
      <c r="Q7" s="78"/>
      <c r="R7" s="79"/>
      <c r="S7" s="78"/>
      <c r="T7" s="78"/>
      <c r="U7" s="80"/>
      <c r="V7" s="80"/>
    </row>
    <row r="8" spans="2:22" ht="16.05" customHeight="1">
      <c r="B8" s="286" t="s">
        <v>262</v>
      </c>
      <c r="C8" s="286"/>
      <c r="D8" s="267" t="s">
        <v>3</v>
      </c>
      <c r="E8" s="267"/>
      <c r="F8" s="267"/>
      <c r="G8" s="267" t="s">
        <v>79</v>
      </c>
      <c r="H8" s="267"/>
      <c r="I8" s="267"/>
      <c r="J8" s="271" t="s">
        <v>263</v>
      </c>
      <c r="K8" s="271"/>
      <c r="M8" s="286" t="s">
        <v>262</v>
      </c>
      <c r="N8" s="286"/>
      <c r="O8" s="267" t="s">
        <v>3</v>
      </c>
      <c r="P8" s="267"/>
      <c r="Q8" s="267"/>
      <c r="R8" s="267" t="s">
        <v>79</v>
      </c>
      <c r="S8" s="267"/>
      <c r="T8" s="267"/>
      <c r="U8" s="271" t="s">
        <v>263</v>
      </c>
      <c r="V8" s="271"/>
    </row>
    <row r="9" spans="2:22">
      <c r="B9" s="83" t="s">
        <v>264</v>
      </c>
      <c r="C9" s="83" t="s">
        <v>265</v>
      </c>
      <c r="D9" s="84" t="s">
        <v>266</v>
      </c>
      <c r="E9" s="83" t="s">
        <v>267</v>
      </c>
      <c r="F9" s="83" t="s">
        <v>268</v>
      </c>
      <c r="G9" s="84" t="s">
        <v>266</v>
      </c>
      <c r="H9" s="83" t="s">
        <v>267</v>
      </c>
      <c r="I9" s="83" t="s">
        <v>268</v>
      </c>
      <c r="J9" s="85" t="s">
        <v>269</v>
      </c>
      <c r="K9" s="83" t="s">
        <v>270</v>
      </c>
      <c r="M9" s="83" t="s">
        <v>264</v>
      </c>
      <c r="N9" s="83" t="s">
        <v>265</v>
      </c>
      <c r="O9" s="84" t="s">
        <v>266</v>
      </c>
      <c r="P9" s="83" t="s">
        <v>267</v>
      </c>
      <c r="Q9" s="83" t="s">
        <v>268</v>
      </c>
      <c r="R9" s="84" t="s">
        <v>266</v>
      </c>
      <c r="S9" s="83" t="s">
        <v>267</v>
      </c>
      <c r="T9" s="83" t="s">
        <v>268</v>
      </c>
      <c r="U9" s="85" t="s">
        <v>269</v>
      </c>
      <c r="V9" s="83" t="s">
        <v>270</v>
      </c>
    </row>
    <row r="10" spans="2:22">
      <c r="B10" s="86">
        <v>549</v>
      </c>
      <c r="C10" s="86">
        <v>999</v>
      </c>
      <c r="D10" s="87">
        <v>527</v>
      </c>
      <c r="E10" s="88">
        <v>0.1</v>
      </c>
      <c r="F10" s="88">
        <v>0.1</v>
      </c>
      <c r="G10" s="87">
        <v>176</v>
      </c>
      <c r="H10" s="88">
        <v>4.1198501872659173E-2</v>
      </c>
      <c r="I10" s="88">
        <v>4.1198501872659173E-2</v>
      </c>
      <c r="J10" s="89">
        <v>0.33396584440227706</v>
      </c>
      <c r="K10" s="90">
        <v>0.33396584440227706</v>
      </c>
      <c r="M10" s="86">
        <v>552</v>
      </c>
      <c r="N10" s="86">
        <v>999</v>
      </c>
      <c r="O10" s="87">
        <v>126</v>
      </c>
      <c r="P10" s="88">
        <v>9.9841521394611721E-2</v>
      </c>
      <c r="Q10" s="88">
        <v>9.9841521394611721E-2</v>
      </c>
      <c r="R10" s="87">
        <v>44</v>
      </c>
      <c r="S10" s="88">
        <v>4.3607532210109018E-2</v>
      </c>
      <c r="T10" s="88">
        <v>4.3607532210109018E-2</v>
      </c>
      <c r="U10" s="89">
        <v>0.34920634920634919</v>
      </c>
      <c r="V10" s="90">
        <v>0.34920634920634919</v>
      </c>
    </row>
    <row r="11" spans="2:22">
      <c r="B11" s="86">
        <v>427</v>
      </c>
      <c r="C11" s="86">
        <v>549</v>
      </c>
      <c r="D11" s="87">
        <v>527</v>
      </c>
      <c r="E11" s="88">
        <v>0.1</v>
      </c>
      <c r="F11" s="88">
        <v>0.2</v>
      </c>
      <c r="G11" s="87">
        <v>273</v>
      </c>
      <c r="H11" s="88">
        <v>6.3904494382022475E-2</v>
      </c>
      <c r="I11" s="88">
        <v>0.10510299625468165</v>
      </c>
      <c r="J11" s="89">
        <v>0.51802656546489567</v>
      </c>
      <c r="K11" s="90">
        <v>0.42599620493358636</v>
      </c>
      <c r="M11" s="86">
        <v>435</v>
      </c>
      <c r="N11" s="86">
        <v>551</v>
      </c>
      <c r="O11" s="87">
        <v>126</v>
      </c>
      <c r="P11" s="88">
        <v>9.9841521394611721E-2</v>
      </c>
      <c r="Q11" s="88">
        <v>0.19968304278922344</v>
      </c>
      <c r="R11" s="87">
        <v>63</v>
      </c>
      <c r="S11" s="88">
        <v>6.2438057482656094E-2</v>
      </c>
      <c r="T11" s="88">
        <v>0.10604558969276512</v>
      </c>
      <c r="U11" s="89">
        <v>0.5</v>
      </c>
      <c r="V11" s="90">
        <v>0.42460317460317459</v>
      </c>
    </row>
    <row r="12" spans="2:22">
      <c r="B12" s="86">
        <v>294</v>
      </c>
      <c r="C12" s="86">
        <v>427</v>
      </c>
      <c r="D12" s="87">
        <v>527</v>
      </c>
      <c r="E12" s="88">
        <v>0.1</v>
      </c>
      <c r="F12" s="88">
        <v>0.3</v>
      </c>
      <c r="G12" s="87">
        <v>359</v>
      </c>
      <c r="H12" s="88">
        <v>8.4035580524344566E-2</v>
      </c>
      <c r="I12" s="88">
        <v>0.18913857677902621</v>
      </c>
      <c r="J12" s="89">
        <v>0.68121442125237197</v>
      </c>
      <c r="K12" s="90">
        <v>0.5110689437065149</v>
      </c>
      <c r="M12" s="86">
        <v>328</v>
      </c>
      <c r="N12" s="86">
        <v>435</v>
      </c>
      <c r="O12" s="87">
        <v>127</v>
      </c>
      <c r="P12" s="88">
        <v>0.10063391442155309</v>
      </c>
      <c r="Q12" s="88">
        <v>0.30031695721077656</v>
      </c>
      <c r="R12" s="87">
        <v>76</v>
      </c>
      <c r="S12" s="88">
        <v>7.5322101090188304E-2</v>
      </c>
      <c r="T12" s="88">
        <v>0.18136769078295342</v>
      </c>
      <c r="U12" s="89">
        <v>0.59842519685039375</v>
      </c>
      <c r="V12" s="90">
        <v>0.48284960422163586</v>
      </c>
    </row>
    <row r="13" spans="2:22">
      <c r="B13" s="86">
        <v>165</v>
      </c>
      <c r="C13" s="86">
        <v>294</v>
      </c>
      <c r="D13" s="87">
        <v>527</v>
      </c>
      <c r="E13" s="88">
        <v>0.1</v>
      </c>
      <c r="F13" s="88">
        <v>0.4</v>
      </c>
      <c r="G13" s="87">
        <v>405</v>
      </c>
      <c r="H13" s="88">
        <v>9.480337078651685E-2</v>
      </c>
      <c r="I13" s="88">
        <v>0.28394194756554308</v>
      </c>
      <c r="J13" s="89">
        <v>0.76850094876660346</v>
      </c>
      <c r="K13" s="90">
        <v>0.57542694497153701</v>
      </c>
      <c r="M13" s="86">
        <v>182</v>
      </c>
      <c r="N13" s="86">
        <v>328</v>
      </c>
      <c r="O13" s="87">
        <v>126</v>
      </c>
      <c r="P13" s="88">
        <v>9.9841521394611721E-2</v>
      </c>
      <c r="Q13" s="88">
        <v>0.40015847860538828</v>
      </c>
      <c r="R13" s="87">
        <v>92</v>
      </c>
      <c r="S13" s="88">
        <v>9.1179385530227947E-2</v>
      </c>
      <c r="T13" s="88">
        <v>0.27254707631318137</v>
      </c>
      <c r="U13" s="89">
        <v>0.73015873015873012</v>
      </c>
      <c r="V13" s="90">
        <v>0.54455445544554459</v>
      </c>
    </row>
    <row r="14" spans="2:22">
      <c r="B14" s="86">
        <v>65</v>
      </c>
      <c r="C14" s="86">
        <v>165</v>
      </c>
      <c r="D14" s="87">
        <v>527</v>
      </c>
      <c r="E14" s="88">
        <v>0.1</v>
      </c>
      <c r="F14" s="88">
        <v>0.5</v>
      </c>
      <c r="G14" s="87">
        <v>478</v>
      </c>
      <c r="H14" s="88">
        <v>0.11189138576779026</v>
      </c>
      <c r="I14" s="88">
        <v>0.39583333333333331</v>
      </c>
      <c r="J14" s="89">
        <v>0.90702087286527511</v>
      </c>
      <c r="K14" s="90">
        <v>0.64174573055028461</v>
      </c>
      <c r="M14" s="86">
        <v>64</v>
      </c>
      <c r="N14" s="86">
        <v>180</v>
      </c>
      <c r="O14" s="87">
        <v>126</v>
      </c>
      <c r="P14" s="88">
        <v>9.9841521394611721E-2</v>
      </c>
      <c r="Q14" s="88">
        <v>0.5</v>
      </c>
      <c r="R14" s="87">
        <v>114</v>
      </c>
      <c r="S14" s="88">
        <v>0.11298315163528246</v>
      </c>
      <c r="T14" s="88">
        <v>0.38553022794846381</v>
      </c>
      <c r="U14" s="89">
        <v>0.90476190476190477</v>
      </c>
      <c r="V14" s="90">
        <v>0.61648177496038037</v>
      </c>
    </row>
    <row r="15" spans="2:22">
      <c r="B15" s="86">
        <v>31</v>
      </c>
      <c r="C15" s="86">
        <v>65</v>
      </c>
      <c r="D15" s="87">
        <v>527</v>
      </c>
      <c r="E15" s="88">
        <v>0.1</v>
      </c>
      <c r="F15" s="88">
        <v>0.6</v>
      </c>
      <c r="G15" s="87">
        <v>501</v>
      </c>
      <c r="H15" s="88">
        <v>0.1172752808988764</v>
      </c>
      <c r="I15" s="88">
        <v>0.51310861423220977</v>
      </c>
      <c r="J15" s="89">
        <v>0.95066413662239091</v>
      </c>
      <c r="K15" s="90">
        <v>0.69323213156230234</v>
      </c>
      <c r="M15" s="86">
        <v>29</v>
      </c>
      <c r="N15" s="86">
        <v>63</v>
      </c>
      <c r="O15" s="87">
        <v>126</v>
      </c>
      <c r="P15" s="88">
        <v>9.9841521394611721E-2</v>
      </c>
      <c r="Q15" s="88">
        <v>0.59984152139461178</v>
      </c>
      <c r="R15" s="87">
        <v>121</v>
      </c>
      <c r="S15" s="88">
        <v>0.11992071357779981</v>
      </c>
      <c r="T15" s="88">
        <v>0.50545094152626358</v>
      </c>
      <c r="U15" s="89">
        <v>0.96031746031746035</v>
      </c>
      <c r="V15" s="90">
        <v>0.67371202113606343</v>
      </c>
    </row>
    <row r="16" spans="2:22">
      <c r="B16" s="86">
        <v>17</v>
      </c>
      <c r="C16" s="86">
        <v>31</v>
      </c>
      <c r="D16" s="87">
        <v>527</v>
      </c>
      <c r="E16" s="88">
        <v>0.1</v>
      </c>
      <c r="F16" s="88">
        <v>0.7</v>
      </c>
      <c r="G16" s="87">
        <v>516</v>
      </c>
      <c r="H16" s="88">
        <v>0.12078651685393259</v>
      </c>
      <c r="I16" s="88">
        <v>0.63389513108614237</v>
      </c>
      <c r="J16" s="89">
        <v>0.97912713472485768</v>
      </c>
      <c r="K16" s="90">
        <v>0.73407427487123877</v>
      </c>
      <c r="M16" s="86">
        <v>17</v>
      </c>
      <c r="N16" s="86">
        <v>28</v>
      </c>
      <c r="O16" s="87">
        <v>126</v>
      </c>
      <c r="P16" s="88">
        <v>9.9841521394611721E-2</v>
      </c>
      <c r="Q16" s="88">
        <v>0.69968304278922344</v>
      </c>
      <c r="R16" s="87">
        <v>121</v>
      </c>
      <c r="S16" s="88">
        <v>0.11992071357779981</v>
      </c>
      <c r="T16" s="88">
        <v>0.62537165510406345</v>
      </c>
      <c r="U16" s="89">
        <v>0.96031746031746035</v>
      </c>
      <c r="V16" s="90">
        <v>0.71460928652321631</v>
      </c>
    </row>
    <row r="17" spans="2:22">
      <c r="B17" s="86">
        <v>10</v>
      </c>
      <c r="C17" s="86">
        <v>17</v>
      </c>
      <c r="D17" s="87">
        <v>527</v>
      </c>
      <c r="E17" s="88">
        <v>0.1</v>
      </c>
      <c r="F17" s="88">
        <v>0.8</v>
      </c>
      <c r="G17" s="87">
        <v>520</v>
      </c>
      <c r="H17" s="88">
        <v>0.12172284644194757</v>
      </c>
      <c r="I17" s="88">
        <v>0.7556179775280899</v>
      </c>
      <c r="J17" s="89">
        <v>0.98671726755218214</v>
      </c>
      <c r="K17" s="90">
        <v>0.76565464895635671</v>
      </c>
      <c r="M17" s="86">
        <v>9</v>
      </c>
      <c r="N17" s="86">
        <v>17</v>
      </c>
      <c r="O17" s="87">
        <v>127</v>
      </c>
      <c r="P17" s="88">
        <v>0.10063391442155309</v>
      </c>
      <c r="Q17" s="88">
        <v>0.80031695721077656</v>
      </c>
      <c r="R17" s="87">
        <v>126</v>
      </c>
      <c r="S17" s="88">
        <v>0.12487611496531219</v>
      </c>
      <c r="T17" s="88">
        <v>0.7502477700693756</v>
      </c>
      <c r="U17" s="89">
        <v>0.99212598425196852</v>
      </c>
      <c r="V17" s="90">
        <v>0.7495049504950495</v>
      </c>
    </row>
    <row r="18" spans="2:22">
      <c r="B18" s="86">
        <v>5</v>
      </c>
      <c r="C18" s="86">
        <v>10</v>
      </c>
      <c r="D18" s="87">
        <v>527</v>
      </c>
      <c r="E18" s="88">
        <v>0.1</v>
      </c>
      <c r="F18" s="88">
        <v>0.9</v>
      </c>
      <c r="G18" s="87">
        <v>520</v>
      </c>
      <c r="H18" s="88">
        <v>0.12172284644194757</v>
      </c>
      <c r="I18" s="88">
        <v>0.87734082397003743</v>
      </c>
      <c r="J18" s="89">
        <v>0.98671726755218214</v>
      </c>
      <c r="K18" s="90">
        <v>0.79021716213367066</v>
      </c>
      <c r="M18" s="86">
        <v>5</v>
      </c>
      <c r="N18" s="86">
        <v>9</v>
      </c>
      <c r="O18" s="87">
        <v>126</v>
      </c>
      <c r="P18" s="88">
        <v>9.9841521394611721E-2</v>
      </c>
      <c r="Q18" s="88">
        <v>0.90015847860538822</v>
      </c>
      <c r="R18" s="87">
        <v>126</v>
      </c>
      <c r="S18" s="88">
        <v>0.12487611496531219</v>
      </c>
      <c r="T18" s="88">
        <v>0.87512388503468785</v>
      </c>
      <c r="U18" s="89">
        <v>1</v>
      </c>
      <c r="V18" s="90">
        <v>0.77728873239436624</v>
      </c>
    </row>
    <row r="19" spans="2:22">
      <c r="B19" s="86">
        <v>1</v>
      </c>
      <c r="C19" s="86">
        <v>5</v>
      </c>
      <c r="D19" s="87">
        <v>527</v>
      </c>
      <c r="E19" s="88">
        <v>0.1</v>
      </c>
      <c r="F19" s="88">
        <v>1</v>
      </c>
      <c r="G19" s="87">
        <v>524</v>
      </c>
      <c r="H19" s="88">
        <v>0.12265917602996254</v>
      </c>
      <c r="I19" s="88">
        <v>1</v>
      </c>
      <c r="J19" s="89">
        <v>0.9943074003795066</v>
      </c>
      <c r="K19" s="90">
        <v>0.81062618595825431</v>
      </c>
      <c r="M19" s="86">
        <v>1</v>
      </c>
      <c r="N19" s="86">
        <v>5</v>
      </c>
      <c r="O19" s="87">
        <v>126</v>
      </c>
      <c r="P19" s="88">
        <v>9.9841521394611721E-2</v>
      </c>
      <c r="Q19" s="88">
        <v>1</v>
      </c>
      <c r="R19" s="87">
        <v>126</v>
      </c>
      <c r="S19" s="88">
        <v>0.12487611496531219</v>
      </c>
      <c r="T19" s="88">
        <v>1</v>
      </c>
      <c r="U19" s="89">
        <v>1</v>
      </c>
      <c r="V19" s="90">
        <v>0.79952456418383522</v>
      </c>
    </row>
    <row r="20" spans="2:22" ht="16.05" customHeight="1">
      <c r="B20" s="305" t="s">
        <v>3</v>
      </c>
      <c r="C20" s="305"/>
      <c r="D20" s="91">
        <f>+SUM(D10:D19)</f>
        <v>5270</v>
      </c>
      <c r="E20" s="92"/>
      <c r="F20" s="92"/>
      <c r="G20" s="91">
        <f>+SUM(G10:G19)</f>
        <v>4272</v>
      </c>
      <c r="H20" s="92"/>
      <c r="I20" s="92"/>
      <c r="J20" s="93"/>
      <c r="K20" s="93"/>
      <c r="M20" s="305" t="s">
        <v>3</v>
      </c>
      <c r="N20" s="305"/>
      <c r="O20" s="91">
        <f>+SUM(O10:O19)</f>
        <v>1262</v>
      </c>
      <c r="P20" s="92"/>
      <c r="Q20" s="92"/>
      <c r="R20" s="91">
        <f>+SUM(R10:R19)</f>
        <v>1009</v>
      </c>
      <c r="S20" s="92"/>
      <c r="T20" s="92"/>
      <c r="U20" s="93"/>
      <c r="V20" s="93"/>
    </row>
    <row r="24" spans="2:22" ht="15.6">
      <c r="B24" s="287" t="s">
        <v>274</v>
      </c>
      <c r="C24" s="287"/>
      <c r="D24" s="287"/>
      <c r="E24" s="287"/>
      <c r="F24" s="287"/>
      <c r="G24" s="287"/>
      <c r="H24" s="287"/>
      <c r="I24"/>
      <c r="J24"/>
      <c r="K24"/>
      <c r="L24"/>
      <c r="P24" s="105"/>
    </row>
    <row r="25" spans="2:22" ht="15.6">
      <c r="B25" s="95" t="s">
        <v>275</v>
      </c>
      <c r="C25" s="95" t="s">
        <v>276</v>
      </c>
      <c r="D25" s="95" t="s">
        <v>277</v>
      </c>
      <c r="E25" s="95" t="s">
        <v>278</v>
      </c>
      <c r="F25" s="95" t="s">
        <v>279</v>
      </c>
      <c r="G25" s="95" t="s">
        <v>280</v>
      </c>
      <c r="H25" s="95" t="s">
        <v>281</v>
      </c>
      <c r="I25"/>
      <c r="J25"/>
      <c r="K25"/>
      <c r="L25"/>
      <c r="P25" s="105"/>
    </row>
    <row r="26" spans="2:22" ht="15.6">
      <c r="B26" s="96">
        <v>1</v>
      </c>
      <c r="C26" s="97">
        <v>0.33396584440227706</v>
      </c>
      <c r="D26" s="97">
        <v>0.34920634920634919</v>
      </c>
      <c r="E26" s="97">
        <f>C26-D26</f>
        <v>-1.524050480407213E-2</v>
      </c>
      <c r="F26" s="97">
        <f>C26/D26</f>
        <v>0.95635673624288431</v>
      </c>
      <c r="G26" s="97">
        <f>LN(F26)</f>
        <v>-4.462428046999365E-2</v>
      </c>
      <c r="H26" s="97">
        <f>E26*G26</f>
        <v>6.8009656088120036E-4</v>
      </c>
      <c r="I26"/>
      <c r="J26" s="241" t="s">
        <v>282</v>
      </c>
      <c r="K26" s="241"/>
      <c r="L26" s="241"/>
      <c r="P26" s="105"/>
    </row>
    <row r="27" spans="2:22" ht="16.8">
      <c r="B27" s="96">
        <v>2</v>
      </c>
      <c r="C27" s="97">
        <v>0.51802656546489567</v>
      </c>
      <c r="D27" s="97">
        <v>0.5</v>
      </c>
      <c r="E27" s="97">
        <f t="shared" ref="E27:E35" si="0">C27-D27</f>
        <v>1.8026565464895672E-2</v>
      </c>
      <c r="F27" s="97">
        <f t="shared" ref="F27:F35" si="1">C27/D27</f>
        <v>1.0360531309297913</v>
      </c>
      <c r="G27" s="97">
        <f t="shared" ref="G27:G35" si="2">LN(F27)</f>
        <v>3.5418427203542789E-2</v>
      </c>
      <c r="H27" s="97">
        <f t="shared" ref="H27:H35" si="3">E27*G27</f>
        <v>6.384725966483058E-4</v>
      </c>
      <c r="I27"/>
      <c r="J27" s="299" t="s">
        <v>82</v>
      </c>
      <c r="K27" s="299"/>
      <c r="L27" s="99"/>
      <c r="P27" s="105"/>
    </row>
    <row r="28" spans="2:22" ht="16.8">
      <c r="B28" s="96">
        <v>3</v>
      </c>
      <c r="C28" s="97">
        <v>0.68121442125237197</v>
      </c>
      <c r="D28" s="97">
        <v>0.59842519685039375</v>
      </c>
      <c r="E28" s="97">
        <f t="shared" si="0"/>
        <v>8.2789224401978223E-2</v>
      </c>
      <c r="F28" s="97">
        <f t="shared" si="1"/>
        <v>1.1383451513033056</v>
      </c>
      <c r="G28" s="97">
        <f t="shared" si="2"/>
        <v>0.12957558611917666</v>
      </c>
      <c r="H28" s="97">
        <f t="shared" si="3"/>
        <v>1.0727462276238371E-2</v>
      </c>
      <c r="I28"/>
      <c r="J28" s="98" t="s">
        <v>83</v>
      </c>
      <c r="K28" s="98"/>
      <c r="L28" s="99"/>
      <c r="P28" s="105"/>
    </row>
    <row r="29" spans="2:22" ht="15.6">
      <c r="B29" s="96">
        <v>4</v>
      </c>
      <c r="C29" s="97">
        <v>0.76850094876660346</v>
      </c>
      <c r="D29" s="97">
        <v>0.73015873015873012</v>
      </c>
      <c r="E29" s="97">
        <f t="shared" si="0"/>
        <v>3.8342218607873346E-2</v>
      </c>
      <c r="F29" s="97">
        <f t="shared" si="1"/>
        <v>1.0525121689629571</v>
      </c>
      <c r="G29" s="97">
        <f t="shared" si="2"/>
        <v>5.1179848467614711E-2</v>
      </c>
      <c r="H29" s="97">
        <f t="shared" si="3"/>
        <v>1.9623489382631148E-3</v>
      </c>
      <c r="I29"/>
      <c r="J29"/>
      <c r="K29"/>
      <c r="L29"/>
      <c r="P29" s="105"/>
    </row>
    <row r="30" spans="2:22" ht="15.6">
      <c r="B30" s="96">
        <v>5</v>
      </c>
      <c r="C30" s="97">
        <v>0.90702087286527511</v>
      </c>
      <c r="D30" s="97">
        <v>0.90476190476190477</v>
      </c>
      <c r="E30" s="97">
        <f t="shared" si="0"/>
        <v>2.2589681033703402E-3</v>
      </c>
      <c r="F30" s="97">
        <f t="shared" si="1"/>
        <v>1.0024967542195147</v>
      </c>
      <c r="G30" s="97">
        <f t="shared" si="2"/>
        <v>2.4936425070762299E-3</v>
      </c>
      <c r="H30" s="97">
        <f t="shared" si="3"/>
        <v>5.6330588846936512E-6</v>
      </c>
      <c r="I30"/>
      <c r="J30"/>
      <c r="K30"/>
      <c r="L30"/>
      <c r="P30" s="105"/>
    </row>
    <row r="31" spans="2:22" ht="15.6">
      <c r="B31" s="96">
        <v>6</v>
      </c>
      <c r="C31" s="97">
        <v>0.95066413662239091</v>
      </c>
      <c r="D31" s="97">
        <v>0.96031746031746035</v>
      </c>
      <c r="E31" s="97">
        <f t="shared" si="0"/>
        <v>-9.6533236950694379E-3</v>
      </c>
      <c r="F31" s="97">
        <f t="shared" si="1"/>
        <v>0.98994777863158057</v>
      </c>
      <c r="G31" s="97">
        <f t="shared" si="2"/>
        <v>-1.0103086101760651E-2</v>
      </c>
      <c r="H31" s="97">
        <f t="shared" si="3"/>
        <v>9.7528360459452805E-5</v>
      </c>
      <c r="I31"/>
      <c r="J31"/>
      <c r="K31"/>
      <c r="L31"/>
      <c r="P31" s="105"/>
    </row>
    <row r="32" spans="2:22" ht="15.6">
      <c r="B32" s="96">
        <v>7</v>
      </c>
      <c r="C32" s="97">
        <v>0.97912713472485768</v>
      </c>
      <c r="D32" s="97">
        <v>0.96031746031746035</v>
      </c>
      <c r="E32" s="97">
        <f t="shared" si="0"/>
        <v>1.8809674407397337E-2</v>
      </c>
      <c r="F32" s="97">
        <f t="shared" si="1"/>
        <v>1.0195869336804302</v>
      </c>
      <c r="G32" s="97">
        <f t="shared" si="2"/>
        <v>1.9397578294937188E-2</v>
      </c>
      <c r="H32" s="97">
        <f t="shared" si="3"/>
        <v>3.6486213201976608E-4</v>
      </c>
      <c r="I32"/>
      <c r="J32"/>
      <c r="K32"/>
      <c r="L32"/>
      <c r="P32" s="105"/>
    </row>
    <row r="33" spans="2:34" ht="15.6">
      <c r="B33" s="96">
        <v>8</v>
      </c>
      <c r="C33" s="97">
        <v>0.98671726755218214</v>
      </c>
      <c r="D33" s="97">
        <v>0.99212598425196852</v>
      </c>
      <c r="E33" s="97">
        <f t="shared" si="0"/>
        <v>-5.4087166997863756E-3</v>
      </c>
      <c r="F33" s="97">
        <f t="shared" si="1"/>
        <v>0.99454835697719945</v>
      </c>
      <c r="G33" s="97">
        <f t="shared" si="2"/>
        <v>-5.4665574587760392E-3</v>
      </c>
      <c r="H33" s="97">
        <f t="shared" si="3"/>
        <v>2.9567060617623734E-5</v>
      </c>
      <c r="I33"/>
      <c r="J33"/>
      <c r="K33"/>
      <c r="L33"/>
      <c r="P33" s="105"/>
    </row>
    <row r="34" spans="2:34" ht="15.6">
      <c r="B34" s="96">
        <v>9</v>
      </c>
      <c r="C34" s="97">
        <v>0.98671726755218214</v>
      </c>
      <c r="D34" s="97">
        <v>1</v>
      </c>
      <c r="E34" s="97">
        <f t="shared" si="0"/>
        <v>-1.3282732447817858E-2</v>
      </c>
      <c r="F34" s="97">
        <f t="shared" si="1"/>
        <v>0.98671726755218214</v>
      </c>
      <c r="G34" s="97">
        <f t="shared" si="2"/>
        <v>-1.3371736965889308E-2</v>
      </c>
      <c r="H34" s="97">
        <f t="shared" si="3"/>
        <v>1.7761320448050343E-4</v>
      </c>
      <c r="I34"/>
      <c r="J34"/>
      <c r="K34"/>
      <c r="L34"/>
      <c r="P34" s="105"/>
    </row>
    <row r="35" spans="2:34" ht="15.6">
      <c r="B35" s="96">
        <v>10</v>
      </c>
      <c r="C35" s="97">
        <v>0.9943074003795066</v>
      </c>
      <c r="D35" s="97">
        <v>1</v>
      </c>
      <c r="E35" s="97">
        <f t="shared" si="0"/>
        <v>-5.6925996204933993E-3</v>
      </c>
      <c r="F35" s="97">
        <f t="shared" si="1"/>
        <v>0.9943074003795066</v>
      </c>
      <c r="G35" s="97">
        <f t="shared" si="2"/>
        <v>-5.708864220320204E-3</v>
      </c>
      <c r="H35" s="97">
        <f t="shared" si="3"/>
        <v>3.2498278294043137E-5</v>
      </c>
      <c r="I35"/>
      <c r="J35"/>
      <c r="K35"/>
      <c r="L35"/>
    </row>
    <row r="36" spans="2:34" ht="15.6">
      <c r="B36"/>
      <c r="C36"/>
      <c r="D36"/>
      <c r="E36"/>
      <c r="F36"/>
      <c r="G36" s="85" t="s">
        <v>283</v>
      </c>
      <c r="H36" s="100">
        <f>SUM(H26:H35)</f>
        <v>1.4716082466787076E-2</v>
      </c>
      <c r="I36"/>
      <c r="J36"/>
      <c r="K36"/>
      <c r="L36"/>
    </row>
    <row r="37" spans="2:34" ht="15.6">
      <c r="B37"/>
      <c r="C37"/>
      <c r="D37"/>
      <c r="E37"/>
      <c r="F37"/>
      <c r="G37"/>
      <c r="H37"/>
      <c r="I37"/>
      <c r="J37"/>
      <c r="K37"/>
      <c r="L37"/>
    </row>
    <row r="38" spans="2:34">
      <c r="B38" s="3" t="s">
        <v>284</v>
      </c>
    </row>
    <row r="39" spans="2:34">
      <c r="B39" s="1" t="s">
        <v>285</v>
      </c>
      <c r="E39" s="1" t="s">
        <v>286</v>
      </c>
    </row>
    <row r="40" spans="2:34">
      <c r="B40" s="1" t="s">
        <v>287</v>
      </c>
      <c r="E40" s="1" t="s">
        <v>288</v>
      </c>
    </row>
    <row r="41" spans="2:34">
      <c r="B41" s="1" t="s">
        <v>289</v>
      </c>
      <c r="E41" s="1" t="s">
        <v>290</v>
      </c>
    </row>
    <row r="44" spans="2:34" ht="17.399999999999999">
      <c r="B44" s="2" t="s">
        <v>291</v>
      </c>
    </row>
    <row r="46" spans="2:34" ht="28.8" customHeight="1">
      <c r="B46" s="309" t="s">
        <v>99</v>
      </c>
      <c r="C46" s="310"/>
      <c r="D46" s="310"/>
      <c r="E46" s="310"/>
      <c r="F46" s="311"/>
      <c r="G46" s="101" t="s">
        <v>292</v>
      </c>
      <c r="H46" s="101" t="s">
        <v>293</v>
      </c>
      <c r="I46" s="101" t="s">
        <v>294</v>
      </c>
      <c r="J46" s="101" t="s">
        <v>295</v>
      </c>
      <c r="K46" s="312" t="s">
        <v>296</v>
      </c>
      <c r="L46" s="312"/>
      <c r="M46" s="312" t="s">
        <v>9</v>
      </c>
      <c r="N46" s="312"/>
      <c r="O46" s="101" t="s">
        <v>1633</v>
      </c>
      <c r="P46" s="101" t="s">
        <v>1634</v>
      </c>
      <c r="Q46" s="101" t="s">
        <v>1635</v>
      </c>
      <c r="R46" s="101" t="s">
        <v>1636</v>
      </c>
      <c r="S46" s="101" t="s">
        <v>2211</v>
      </c>
      <c r="T46" s="101" t="s">
        <v>1637</v>
      </c>
      <c r="U46" s="101" t="s">
        <v>1638</v>
      </c>
      <c r="V46" s="101" t="s">
        <v>1639</v>
      </c>
      <c r="W46" s="101" t="s">
        <v>1640</v>
      </c>
      <c r="X46" s="101" t="s">
        <v>1641</v>
      </c>
      <c r="Y46" s="101" t="s">
        <v>1642</v>
      </c>
      <c r="Z46" s="101" t="s">
        <v>1643</v>
      </c>
      <c r="AA46" s="101" t="s">
        <v>1644</v>
      </c>
      <c r="AB46" s="101" t="s">
        <v>1645</v>
      </c>
      <c r="AC46" s="101" t="s">
        <v>1646</v>
      </c>
      <c r="AD46" s="101" t="s">
        <v>1647</v>
      </c>
      <c r="AE46" s="101" t="s">
        <v>2212</v>
      </c>
      <c r="AF46" s="101" t="s">
        <v>1648</v>
      </c>
      <c r="AG46" s="186" t="s">
        <v>2213</v>
      </c>
      <c r="AH46" s="193"/>
    </row>
    <row r="47" spans="2:34">
      <c r="B47" s="73" t="s">
        <v>1617</v>
      </c>
      <c r="C47" s="74"/>
      <c r="D47" s="74"/>
      <c r="E47" s="74"/>
      <c r="F47" s="75"/>
      <c r="G47" s="191">
        <v>-5.8030400000000002</v>
      </c>
      <c r="H47" s="191">
        <v>1.0003899999999999</v>
      </c>
      <c r="I47" s="191">
        <v>-5.8010000000000002</v>
      </c>
      <c r="J47" s="191">
        <v>6.6011000000000003E-9</v>
      </c>
      <c r="K47" s="276"/>
      <c r="L47" s="278"/>
      <c r="M47" s="276"/>
      <c r="N47" s="278"/>
      <c r="O47" s="114"/>
      <c r="P47" s="114"/>
      <c r="Q47" s="114"/>
      <c r="R47" s="114"/>
      <c r="S47" s="114"/>
      <c r="T47" s="114"/>
      <c r="U47" s="114"/>
      <c r="V47" s="114"/>
      <c r="W47" s="114"/>
      <c r="X47" s="114"/>
      <c r="Y47" s="114"/>
      <c r="Z47" s="114"/>
      <c r="AA47" s="114"/>
      <c r="AB47" s="114"/>
      <c r="AC47" s="114"/>
      <c r="AD47" s="114"/>
      <c r="AE47" s="114"/>
      <c r="AF47" s="114"/>
      <c r="AG47" s="73"/>
      <c r="AH47" s="190"/>
    </row>
    <row r="48" spans="2:34">
      <c r="B48" s="73" t="s">
        <v>2214</v>
      </c>
      <c r="C48" s="74"/>
      <c r="D48" s="74"/>
      <c r="E48" s="74"/>
      <c r="F48" s="75"/>
      <c r="G48" s="191">
        <v>-5.0457999999999998</v>
      </c>
      <c r="H48" s="191">
        <v>0.47582000000000002</v>
      </c>
      <c r="I48" s="191">
        <v>-10.605</v>
      </c>
      <c r="J48" s="191">
        <v>2E-16</v>
      </c>
      <c r="K48" s="276" t="s">
        <v>1680</v>
      </c>
      <c r="L48" s="278"/>
      <c r="M48" s="276" t="s">
        <v>1615</v>
      </c>
      <c r="N48" s="278"/>
      <c r="O48" s="118">
        <v>0</v>
      </c>
      <c r="P48" s="118">
        <v>0</v>
      </c>
      <c r="Q48" s="118">
        <v>0</v>
      </c>
      <c r="R48" s="118">
        <v>0</v>
      </c>
      <c r="S48" s="118">
        <v>2.3140000000000001E-2</v>
      </c>
      <c r="T48" s="118">
        <v>2.3140000000000001E-2</v>
      </c>
      <c r="U48" s="118">
        <v>2.3140000000000001E-2</v>
      </c>
      <c r="V48" s="118">
        <v>2.3140000000000001E-2</v>
      </c>
      <c r="W48" s="118">
        <v>2.3140000000000001E-2</v>
      </c>
      <c r="X48" s="118">
        <v>2.3140000000000001E-2</v>
      </c>
      <c r="Y48" s="118">
        <v>2.3140000000000001E-2</v>
      </c>
      <c r="Z48" s="118">
        <v>0.373</v>
      </c>
      <c r="AA48" s="118">
        <v>0.373</v>
      </c>
      <c r="AB48" s="118">
        <v>0.373</v>
      </c>
      <c r="AC48" s="118">
        <v>0.373</v>
      </c>
      <c r="AD48" s="118">
        <v>0.373</v>
      </c>
      <c r="AE48" s="118">
        <v>0.373</v>
      </c>
      <c r="AF48" s="118">
        <v>0.18937329032258099</v>
      </c>
      <c r="AG48" s="192">
        <v>0.17473026479673101</v>
      </c>
      <c r="AH48" s="190"/>
    </row>
    <row r="49" spans="2:34">
      <c r="B49" s="73" t="s">
        <v>1839</v>
      </c>
      <c r="C49" s="74"/>
      <c r="D49" s="74"/>
      <c r="E49" s="74"/>
      <c r="F49" s="75"/>
      <c r="G49" s="191">
        <v>0.43974000000000002</v>
      </c>
      <c r="H49" s="191">
        <v>0.10059</v>
      </c>
      <c r="I49" s="191">
        <v>4.3710000000000004</v>
      </c>
      <c r="J49" s="191">
        <v>1.23483052E-5</v>
      </c>
      <c r="K49" s="276" t="s">
        <v>2218</v>
      </c>
      <c r="L49" s="278"/>
      <c r="M49" s="276" t="s">
        <v>1615</v>
      </c>
      <c r="N49" s="278"/>
      <c r="O49" s="118">
        <v>0</v>
      </c>
      <c r="P49" s="118">
        <v>0</v>
      </c>
      <c r="Q49" s="118">
        <v>3179</v>
      </c>
      <c r="R49" s="118">
        <v>0.60322580645161294</v>
      </c>
      <c r="S49" s="118">
        <v>0</v>
      </c>
      <c r="T49" s="118">
        <v>0</v>
      </c>
      <c r="U49" s="118">
        <v>0</v>
      </c>
      <c r="V49" s="118">
        <v>0</v>
      </c>
      <c r="W49" s="118">
        <v>0</v>
      </c>
      <c r="X49" s="118">
        <v>0</v>
      </c>
      <c r="Y49" s="118">
        <v>0</v>
      </c>
      <c r="Z49" s="118">
        <v>1.23180448346795</v>
      </c>
      <c r="AA49" s="118">
        <v>1.78007894736842</v>
      </c>
      <c r="AB49" s="118">
        <v>1.9992942836979499</v>
      </c>
      <c r="AC49" s="118">
        <v>2.0002876469392499</v>
      </c>
      <c r="AD49" s="118">
        <v>2.0018761726078802</v>
      </c>
      <c r="AE49" s="118">
        <v>4</v>
      </c>
      <c r="AF49" s="118">
        <v>0.54485694615357705</v>
      </c>
      <c r="AG49" s="192">
        <v>0.74230851187424196</v>
      </c>
      <c r="AH49" s="190"/>
    </row>
    <row r="50" spans="2:34">
      <c r="B50" s="73" t="s">
        <v>2215</v>
      </c>
      <c r="C50" s="74"/>
      <c r="D50" s="74"/>
      <c r="E50" s="74"/>
      <c r="F50" s="75"/>
      <c r="G50" s="191">
        <v>3.07938</v>
      </c>
      <c r="H50" s="191">
        <v>0.84326999999999996</v>
      </c>
      <c r="I50" s="191">
        <v>3.6520000000000001</v>
      </c>
      <c r="J50" s="191">
        <v>2.61E-4</v>
      </c>
      <c r="K50" s="276" t="s">
        <v>1680</v>
      </c>
      <c r="L50" s="278"/>
      <c r="M50" s="276" t="s">
        <v>1615</v>
      </c>
      <c r="N50" s="278"/>
      <c r="O50" s="118">
        <v>0</v>
      </c>
      <c r="P50" s="118">
        <v>0</v>
      </c>
      <c r="Q50" s="118">
        <v>0</v>
      </c>
      <c r="R50" s="118">
        <v>0</v>
      </c>
      <c r="S50" s="118">
        <v>0.71723000000000003</v>
      </c>
      <c r="T50" s="118">
        <v>0.71723000000000003</v>
      </c>
      <c r="U50" s="118">
        <v>0.71723000000000003</v>
      </c>
      <c r="V50" s="118">
        <v>0.71723000000000003</v>
      </c>
      <c r="W50" s="118">
        <v>0.71723000000000003</v>
      </c>
      <c r="X50" s="118">
        <v>0.71723000000000003</v>
      </c>
      <c r="Y50" s="118">
        <v>0.71723000000000003</v>
      </c>
      <c r="Z50" s="118">
        <v>0.97972999999999999</v>
      </c>
      <c r="AA50" s="118">
        <v>0.97972999999999999</v>
      </c>
      <c r="AB50" s="118">
        <v>0.97972999999999999</v>
      </c>
      <c r="AC50" s="118">
        <v>0.97972999999999999</v>
      </c>
      <c r="AD50" s="118">
        <v>0.97972999999999999</v>
      </c>
      <c r="AE50" s="118">
        <v>0.97972999999999999</v>
      </c>
      <c r="AF50" s="118">
        <v>0.81062421252371897</v>
      </c>
      <c r="AG50" s="192">
        <v>0.125684125062581</v>
      </c>
      <c r="AH50" s="190"/>
    </row>
    <row r="51" spans="2:34">
      <c r="B51" s="73" t="s">
        <v>1620</v>
      </c>
      <c r="C51" s="74"/>
      <c r="D51" s="74"/>
      <c r="E51" s="74"/>
      <c r="F51" s="75"/>
      <c r="G51" s="191">
        <v>0.34115000000000001</v>
      </c>
      <c r="H51" s="191">
        <v>5.04E-2</v>
      </c>
      <c r="I51" s="191">
        <v>6.7690000000000001</v>
      </c>
      <c r="J51" s="191">
        <v>1.3E-11</v>
      </c>
      <c r="K51" s="276" t="s">
        <v>2207</v>
      </c>
      <c r="L51" s="278"/>
      <c r="M51" s="276" t="s">
        <v>1615</v>
      </c>
      <c r="N51" s="278"/>
      <c r="O51" s="118">
        <v>0</v>
      </c>
      <c r="P51" s="118">
        <v>0</v>
      </c>
      <c r="Q51" s="118">
        <v>0</v>
      </c>
      <c r="R51" s="118">
        <v>0</v>
      </c>
      <c r="S51" s="118">
        <v>1</v>
      </c>
      <c r="T51" s="118">
        <v>1</v>
      </c>
      <c r="U51" s="118">
        <v>1</v>
      </c>
      <c r="V51" s="118">
        <v>1</v>
      </c>
      <c r="W51" s="118">
        <v>1</v>
      </c>
      <c r="X51" s="118">
        <v>2</v>
      </c>
      <c r="Y51" s="118">
        <v>3</v>
      </c>
      <c r="Z51" s="118">
        <v>4</v>
      </c>
      <c r="AA51" s="118">
        <v>4</v>
      </c>
      <c r="AB51" s="118">
        <v>4</v>
      </c>
      <c r="AC51" s="118">
        <v>4</v>
      </c>
      <c r="AD51" s="118">
        <v>4</v>
      </c>
      <c r="AE51" s="118">
        <v>4</v>
      </c>
      <c r="AF51" s="118">
        <v>2.6941176470588202</v>
      </c>
      <c r="AG51" s="192">
        <v>1.0548550775299801</v>
      </c>
      <c r="AH51" s="190"/>
    </row>
    <row r="52" spans="2:34">
      <c r="B52" s="73" t="s">
        <v>2216</v>
      </c>
      <c r="C52" s="74"/>
      <c r="D52" s="74"/>
      <c r="E52" s="74"/>
      <c r="F52" s="75"/>
      <c r="G52" s="191">
        <v>4.1981700000000002</v>
      </c>
      <c r="H52" s="191">
        <v>0.64537</v>
      </c>
      <c r="I52" s="191">
        <v>6.5049999999999999</v>
      </c>
      <c r="J52" s="191">
        <v>7.7700000000000001E-11</v>
      </c>
      <c r="K52" s="276" t="s">
        <v>2219</v>
      </c>
      <c r="L52" s="278"/>
      <c r="M52" s="276" t="s">
        <v>1615</v>
      </c>
      <c r="N52" s="278"/>
      <c r="O52" s="118">
        <v>0</v>
      </c>
      <c r="P52" s="118">
        <v>0</v>
      </c>
      <c r="Q52" s="118">
        <v>0</v>
      </c>
      <c r="R52" s="118">
        <v>0</v>
      </c>
      <c r="S52" s="118">
        <v>0.70718000000000003</v>
      </c>
      <c r="T52" s="118">
        <v>0.70718000000000003</v>
      </c>
      <c r="U52" s="118">
        <v>0.70718000000000003</v>
      </c>
      <c r="V52" s="118">
        <v>0.70718000000000003</v>
      </c>
      <c r="W52" s="118">
        <v>0.70718000000000003</v>
      </c>
      <c r="X52" s="118">
        <v>0.70718000000000003</v>
      </c>
      <c r="Y52" s="118">
        <v>0.70718000000000003</v>
      </c>
      <c r="Z52" s="118">
        <v>0.92884</v>
      </c>
      <c r="AA52" s="118">
        <v>0.97343000000000002</v>
      </c>
      <c r="AB52" s="118">
        <v>0.97343000000000002</v>
      </c>
      <c r="AC52" s="118">
        <v>0.97343000000000002</v>
      </c>
      <c r="AD52" s="118">
        <v>0.97343000000000002</v>
      </c>
      <c r="AE52" s="118">
        <v>0.97343000000000002</v>
      </c>
      <c r="AF52" s="118">
        <v>0.81062665275142298</v>
      </c>
      <c r="AG52" s="192">
        <v>0.11906868860702199</v>
      </c>
      <c r="AH52" s="190"/>
    </row>
    <row r="53" spans="2:34">
      <c r="B53" s="73" t="s">
        <v>1621</v>
      </c>
      <c r="C53" s="74"/>
      <c r="D53" s="74"/>
      <c r="E53" s="74"/>
      <c r="F53" s="75"/>
      <c r="G53" s="191">
        <v>0.64061999999999997</v>
      </c>
      <c r="H53" s="191">
        <v>9.9830000000000002E-2</v>
      </c>
      <c r="I53" s="191">
        <v>6.4169999999999998</v>
      </c>
      <c r="J53" s="191">
        <v>1.387E-10</v>
      </c>
      <c r="K53" s="276" t="s">
        <v>1682</v>
      </c>
      <c r="L53" s="278"/>
      <c r="M53" s="276" t="s">
        <v>1615</v>
      </c>
      <c r="N53" s="278"/>
      <c r="O53" s="118">
        <v>0</v>
      </c>
      <c r="P53" s="118">
        <v>0</v>
      </c>
      <c r="Q53" s="118">
        <v>0</v>
      </c>
      <c r="R53" s="118">
        <v>0</v>
      </c>
      <c r="S53" s="118">
        <v>8.48146747352496E-3</v>
      </c>
      <c r="T53" s="118">
        <v>7.7122326680672301E-2</v>
      </c>
      <c r="U53" s="118">
        <v>0.114438882844612</v>
      </c>
      <c r="V53" s="118">
        <v>0.22499132499999999</v>
      </c>
      <c r="W53" s="118">
        <v>0.35822470198675499</v>
      </c>
      <c r="X53" s="118">
        <v>0.67473247541414005</v>
      </c>
      <c r="Y53" s="118">
        <v>1.0028057717391301</v>
      </c>
      <c r="Z53" s="118">
        <v>1.4086913602150499</v>
      </c>
      <c r="AA53" s="118">
        <v>1.85258830669468</v>
      </c>
      <c r="AB53" s="118">
        <v>2.2007903449295099</v>
      </c>
      <c r="AC53" s="118">
        <v>2.5726496866666699</v>
      </c>
      <c r="AD53" s="118">
        <v>2.8604071198116099</v>
      </c>
      <c r="AE53" s="118">
        <v>6.7407335714285699</v>
      </c>
      <c r="AF53" s="118">
        <v>1.0829732295947401</v>
      </c>
      <c r="AG53" s="192">
        <v>0.59936624060724197</v>
      </c>
      <c r="AH53" s="190"/>
    </row>
    <row r="54" spans="2:34">
      <c r="B54" s="73" t="s">
        <v>1624</v>
      </c>
      <c r="C54" s="74"/>
      <c r="D54" s="74"/>
      <c r="E54" s="74"/>
      <c r="F54" s="75"/>
      <c r="G54" s="191">
        <v>-2.4505499999999998</v>
      </c>
      <c r="H54" s="191">
        <v>0.56911</v>
      </c>
      <c r="I54" s="191">
        <v>-4.306</v>
      </c>
      <c r="J54" s="191">
        <v>1.6626123E-5</v>
      </c>
      <c r="K54" s="276" t="s">
        <v>1679</v>
      </c>
      <c r="L54" s="278"/>
      <c r="M54" s="276" t="s">
        <v>2208</v>
      </c>
      <c r="N54" s="278"/>
      <c r="O54" s="118">
        <v>0</v>
      </c>
      <c r="P54" s="118">
        <v>0</v>
      </c>
      <c r="Q54" s="118">
        <v>0</v>
      </c>
      <c r="R54" s="118">
        <v>0</v>
      </c>
      <c r="S54" s="118">
        <v>0.11963</v>
      </c>
      <c r="T54" s="118">
        <v>0.11963</v>
      </c>
      <c r="U54" s="118">
        <v>0.11963</v>
      </c>
      <c r="V54" s="118">
        <v>0.11963</v>
      </c>
      <c r="W54" s="118">
        <v>0.11963</v>
      </c>
      <c r="X54" s="118">
        <v>0.11963</v>
      </c>
      <c r="Y54" s="118">
        <v>0.11963</v>
      </c>
      <c r="Z54" s="118">
        <v>0.26439000000000001</v>
      </c>
      <c r="AA54" s="118">
        <v>0.27039900000002198</v>
      </c>
      <c r="AB54" s="118">
        <v>0.32447999999999999</v>
      </c>
      <c r="AC54" s="118">
        <v>0.32447999999999999</v>
      </c>
      <c r="AD54" s="118">
        <v>0.32447999999999999</v>
      </c>
      <c r="AE54" s="118">
        <v>0.32447999999999999</v>
      </c>
      <c r="AF54" s="118">
        <v>0.18937454459202999</v>
      </c>
      <c r="AG54" s="192">
        <v>7.7509627563133801E-2</v>
      </c>
      <c r="AH54" s="190"/>
    </row>
    <row r="55" spans="2:34">
      <c r="B55" s="73" t="s">
        <v>1848</v>
      </c>
      <c r="C55" s="74"/>
      <c r="D55" s="74"/>
      <c r="E55" s="74"/>
      <c r="F55" s="75"/>
      <c r="G55" s="191">
        <v>0.17862</v>
      </c>
      <c r="H55" s="191">
        <v>9.4339999999999993E-2</v>
      </c>
      <c r="I55" s="191">
        <v>1.893</v>
      </c>
      <c r="J55" s="97">
        <v>5.8298000000000003E-2</v>
      </c>
      <c r="K55" s="276" t="s">
        <v>2218</v>
      </c>
      <c r="L55" s="278"/>
      <c r="M55" s="276" t="s">
        <v>1615</v>
      </c>
      <c r="N55" s="278"/>
      <c r="O55" s="118">
        <v>0</v>
      </c>
      <c r="P55" s="118">
        <v>0</v>
      </c>
      <c r="Q55" s="118">
        <v>2703</v>
      </c>
      <c r="R55" s="118">
        <v>0.51290322580645198</v>
      </c>
      <c r="S55" s="118">
        <v>0</v>
      </c>
      <c r="T55" s="118">
        <v>0</v>
      </c>
      <c r="U55" s="118">
        <v>0</v>
      </c>
      <c r="V55" s="118">
        <v>0</v>
      </c>
      <c r="W55" s="118">
        <v>0</v>
      </c>
      <c r="X55" s="118">
        <v>0</v>
      </c>
      <c r="Y55" s="118">
        <v>0</v>
      </c>
      <c r="Z55" s="118">
        <v>1.3920659828224899</v>
      </c>
      <c r="AA55" s="118">
        <v>1.9968884037167201</v>
      </c>
      <c r="AB55" s="118">
        <v>2</v>
      </c>
      <c r="AC55" s="118">
        <v>2.00101729399797</v>
      </c>
      <c r="AD55" s="118">
        <v>2.00261096605744</v>
      </c>
      <c r="AE55" s="118">
        <v>2.5</v>
      </c>
      <c r="AF55" s="118">
        <v>0.67262652804214595</v>
      </c>
      <c r="AG55" s="192">
        <v>0.77355045601055195</v>
      </c>
      <c r="AH55" s="190"/>
    </row>
    <row r="56" spans="2:34">
      <c r="B56" s="73" t="s">
        <v>2217</v>
      </c>
      <c r="C56" s="74"/>
      <c r="D56" s="74"/>
      <c r="E56" s="74"/>
      <c r="F56" s="75"/>
      <c r="G56" s="191">
        <v>2.3964799999999999</v>
      </c>
      <c r="H56" s="191">
        <v>1.04304</v>
      </c>
      <c r="I56" s="191">
        <v>2.298</v>
      </c>
      <c r="J56" s="191">
        <v>2.1585E-2</v>
      </c>
      <c r="K56" s="276" t="s">
        <v>2219</v>
      </c>
      <c r="L56" s="278"/>
      <c r="M56" s="276" t="s">
        <v>1615</v>
      </c>
      <c r="N56" s="278"/>
      <c r="O56" s="118">
        <v>0</v>
      </c>
      <c r="P56" s="118">
        <v>0</v>
      </c>
      <c r="Q56" s="118">
        <v>0</v>
      </c>
      <c r="R56" s="118">
        <v>0</v>
      </c>
      <c r="S56" s="118">
        <v>0.75543000000000005</v>
      </c>
      <c r="T56" s="118">
        <v>0.75543000000000005</v>
      </c>
      <c r="U56" s="118">
        <v>0.75543000000000005</v>
      </c>
      <c r="V56" s="118">
        <v>0.75543000000000005</v>
      </c>
      <c r="W56" s="118">
        <v>0.75543000000000005</v>
      </c>
      <c r="X56" s="118">
        <v>0.75543000000000005</v>
      </c>
      <c r="Y56" s="118">
        <v>0.75543000000000005</v>
      </c>
      <c r="Z56" s="118">
        <v>0.96979000000000004</v>
      </c>
      <c r="AA56" s="118">
        <v>0.96979000000000004</v>
      </c>
      <c r="AB56" s="118">
        <v>0.96979000000000004</v>
      </c>
      <c r="AC56" s="118">
        <v>0.96979000000000004</v>
      </c>
      <c r="AD56" s="118">
        <v>0.96979000000000004</v>
      </c>
      <c r="AE56" s="118">
        <v>0.96979000000000004</v>
      </c>
      <c r="AF56" s="118">
        <v>0.81062668311195496</v>
      </c>
      <c r="AG56" s="192">
        <v>9.3738756761094999E-2</v>
      </c>
      <c r="AH56" s="190"/>
    </row>
    <row r="58" spans="2:34" ht="17.399999999999999">
      <c r="B58" s="2" t="s">
        <v>297</v>
      </c>
    </row>
    <row r="60" spans="2:34" ht="23.4" customHeight="1">
      <c r="B60" s="309" t="s">
        <v>99</v>
      </c>
      <c r="C60" s="310"/>
      <c r="D60" s="310"/>
      <c r="E60" s="310"/>
      <c r="F60" s="311"/>
      <c r="G60" s="101" t="s">
        <v>2214</v>
      </c>
      <c r="H60" s="101" t="s">
        <v>1839</v>
      </c>
      <c r="I60" s="101" t="s">
        <v>2215</v>
      </c>
      <c r="J60" s="101" t="s">
        <v>1620</v>
      </c>
      <c r="K60" s="101" t="s">
        <v>2216</v>
      </c>
      <c r="L60" s="101" t="s">
        <v>1621</v>
      </c>
      <c r="M60" s="101" t="s">
        <v>1624</v>
      </c>
      <c r="N60" s="101" t="s">
        <v>1848</v>
      </c>
      <c r="O60" s="101" t="s">
        <v>2217</v>
      </c>
      <c r="P60" s="190"/>
    </row>
    <row r="61" spans="2:34">
      <c r="B61" s="73" t="s">
        <v>2214</v>
      </c>
      <c r="C61" s="74"/>
      <c r="D61" s="74"/>
      <c r="E61" s="74"/>
      <c r="F61" s="75"/>
      <c r="G61" s="71">
        <v>1</v>
      </c>
      <c r="H61" s="71">
        <v>-0.44164347715686197</v>
      </c>
      <c r="I61" s="71">
        <v>-0.64359071532213197</v>
      </c>
      <c r="J61" s="71">
        <v>-0.27777892838697799</v>
      </c>
      <c r="K61" s="71">
        <v>-0.44016723577592798</v>
      </c>
      <c r="L61" s="71">
        <v>-0.10291027144067499</v>
      </c>
      <c r="M61" s="114">
        <v>0.31987793759468702</v>
      </c>
      <c r="N61" s="114">
        <v>-0.52580668780143403</v>
      </c>
      <c r="O61" s="73">
        <v>-0.36304278868513301</v>
      </c>
      <c r="P61" s="190"/>
    </row>
    <row r="62" spans="2:34">
      <c r="B62" s="73" t="s">
        <v>1839</v>
      </c>
      <c r="C62" s="74"/>
      <c r="D62" s="74"/>
      <c r="E62" s="74"/>
      <c r="F62" s="75"/>
      <c r="G62" s="71">
        <v>-0.44164347715686197</v>
      </c>
      <c r="H62" s="71">
        <v>1</v>
      </c>
      <c r="I62" s="71">
        <v>0.40225324927392803</v>
      </c>
      <c r="J62" s="71">
        <v>0.13838603046633999</v>
      </c>
      <c r="K62" s="71">
        <v>0.21248896438047399</v>
      </c>
      <c r="L62" s="71">
        <v>0.108734766962271</v>
      </c>
      <c r="M62" s="114">
        <v>-0.13693103284845801</v>
      </c>
      <c r="N62" s="114">
        <v>0.52883985846496795</v>
      </c>
      <c r="O62" s="73">
        <v>0.26879566229303298</v>
      </c>
      <c r="P62" s="190"/>
    </row>
    <row r="63" spans="2:34">
      <c r="B63" s="73" t="s">
        <v>2215</v>
      </c>
      <c r="C63" s="74"/>
      <c r="D63" s="74"/>
      <c r="E63" s="74"/>
      <c r="F63" s="75"/>
      <c r="G63" s="71">
        <v>-0.64359071532213197</v>
      </c>
      <c r="H63" s="71">
        <v>0.40225324927392803</v>
      </c>
      <c r="I63" s="71">
        <v>1</v>
      </c>
      <c r="J63" s="71">
        <v>0.146375415318796</v>
      </c>
      <c r="K63" s="71">
        <v>0.231703690819655</v>
      </c>
      <c r="L63" s="71">
        <v>0.103314877855296</v>
      </c>
      <c r="M63" s="114">
        <v>-0.377104328578583</v>
      </c>
      <c r="N63" s="114">
        <v>0.70449127098758502</v>
      </c>
      <c r="O63" s="73">
        <v>0.26123645734526202</v>
      </c>
      <c r="P63" s="190"/>
    </row>
    <row r="64" spans="2:34">
      <c r="B64" s="73" t="s">
        <v>1620</v>
      </c>
      <c r="C64" s="74"/>
      <c r="D64" s="74"/>
      <c r="E64" s="74"/>
      <c r="F64" s="75"/>
      <c r="G64" s="71">
        <v>-0.27777892838697799</v>
      </c>
      <c r="H64" s="71">
        <v>0.13838603046633999</v>
      </c>
      <c r="I64" s="71">
        <v>0.146375415318796</v>
      </c>
      <c r="J64" s="71">
        <v>1</v>
      </c>
      <c r="K64" s="71">
        <v>0.185499261162303</v>
      </c>
      <c r="L64" s="71">
        <v>0.55066133315496801</v>
      </c>
      <c r="M64" s="114">
        <v>-4.99238787976213E-2</v>
      </c>
      <c r="N64" s="114">
        <v>0.13826352885256499</v>
      </c>
      <c r="O64" s="73">
        <v>0.10001312429430199</v>
      </c>
      <c r="P64" s="190"/>
    </row>
    <row r="65" spans="2:16">
      <c r="B65" s="73" t="s">
        <v>2216</v>
      </c>
      <c r="C65" s="74"/>
      <c r="D65" s="74"/>
      <c r="E65" s="74"/>
      <c r="F65" s="75"/>
      <c r="G65" s="71">
        <v>-0.44016723577592798</v>
      </c>
      <c r="H65" s="71">
        <v>0.21248896438047399</v>
      </c>
      <c r="I65" s="71">
        <v>0.231703690819655</v>
      </c>
      <c r="J65" s="71">
        <v>0.185499261162303</v>
      </c>
      <c r="K65" s="71">
        <v>1</v>
      </c>
      <c r="L65" s="71">
        <v>2.6502059592238301E-2</v>
      </c>
      <c r="M65" s="114">
        <v>-0.19854289098280301</v>
      </c>
      <c r="N65" s="114">
        <v>0.24625951847138999</v>
      </c>
      <c r="O65" s="73">
        <v>0.74601936087899101</v>
      </c>
      <c r="P65" s="190"/>
    </row>
    <row r="66" spans="2:16">
      <c r="B66" s="73" t="s">
        <v>1621</v>
      </c>
      <c r="C66" s="74"/>
      <c r="D66" s="74"/>
      <c r="E66" s="74"/>
      <c r="F66" s="75"/>
      <c r="G66" s="71">
        <v>-0.10291027144067499</v>
      </c>
      <c r="H66" s="71">
        <v>0.108734766962271</v>
      </c>
      <c r="I66" s="71">
        <v>0.103314877855296</v>
      </c>
      <c r="J66" s="71">
        <v>0.55066133315496801</v>
      </c>
      <c r="K66" s="71">
        <v>2.6502059592238301E-2</v>
      </c>
      <c r="L66" s="71">
        <v>1</v>
      </c>
      <c r="M66" s="114">
        <v>8.3216774083143499E-2</v>
      </c>
      <c r="N66" s="114">
        <v>0.101679358523908</v>
      </c>
      <c r="O66" s="73">
        <v>1.19236721036073E-2</v>
      </c>
      <c r="P66" s="190"/>
    </row>
    <row r="67" spans="2:16">
      <c r="B67" s="73" t="s">
        <v>1624</v>
      </c>
      <c r="C67" s="74"/>
      <c r="D67" s="74"/>
      <c r="E67" s="74"/>
      <c r="F67" s="75"/>
      <c r="G67" s="71">
        <v>0.31987793759468702</v>
      </c>
      <c r="H67" s="71">
        <v>-0.13693103284845801</v>
      </c>
      <c r="I67" s="71">
        <v>-0.377104328578583</v>
      </c>
      <c r="J67" s="71">
        <v>-4.99238787976213E-2</v>
      </c>
      <c r="K67" s="71">
        <v>-0.19854289098280301</v>
      </c>
      <c r="L67" s="71">
        <v>8.3216774083143499E-2</v>
      </c>
      <c r="M67" s="114">
        <v>1</v>
      </c>
      <c r="N67" s="114">
        <v>-0.28988123281633299</v>
      </c>
      <c r="O67" s="73">
        <v>-0.17144439931007499</v>
      </c>
      <c r="P67" s="190"/>
    </row>
    <row r="68" spans="2:16">
      <c r="B68" s="73" t="s">
        <v>1848</v>
      </c>
      <c r="C68" s="74"/>
      <c r="D68" s="74"/>
      <c r="E68" s="74"/>
      <c r="F68" s="75"/>
      <c r="G68" s="71">
        <v>-0.52580668780143403</v>
      </c>
      <c r="H68" s="71">
        <v>0.52883985846496795</v>
      </c>
      <c r="I68" s="71">
        <v>0.70449127098758502</v>
      </c>
      <c r="J68" s="71">
        <v>0.13826352885256499</v>
      </c>
      <c r="K68" s="71">
        <v>0.24625951847138999</v>
      </c>
      <c r="L68" s="71">
        <v>0.101679358523908</v>
      </c>
      <c r="M68" s="114">
        <v>-0.28988123281633299</v>
      </c>
      <c r="N68" s="114">
        <v>1</v>
      </c>
      <c r="O68" s="73">
        <v>0.27020045784999802</v>
      </c>
      <c r="P68" s="190"/>
    </row>
    <row r="69" spans="2:16">
      <c r="B69" s="73" t="s">
        <v>2217</v>
      </c>
      <c r="C69" s="74"/>
      <c r="D69" s="74"/>
      <c r="E69" s="74"/>
      <c r="F69" s="75"/>
      <c r="G69" s="71">
        <v>-0.36304278868513301</v>
      </c>
      <c r="H69" s="71">
        <v>0.26879566229303298</v>
      </c>
      <c r="I69" s="71">
        <v>0.26123645734526202</v>
      </c>
      <c r="J69" s="71">
        <v>0.10001312429430199</v>
      </c>
      <c r="K69" s="71">
        <v>0.74601936087899101</v>
      </c>
      <c r="L69" s="71">
        <v>1.19236721036073E-2</v>
      </c>
      <c r="M69" s="114">
        <v>-0.17144439931007499</v>
      </c>
      <c r="N69" s="114">
        <v>0.27020045784999802</v>
      </c>
      <c r="O69" s="73">
        <v>1</v>
      </c>
      <c r="P69" s="190"/>
    </row>
    <row r="70" spans="2:16">
      <c r="G70" s="102"/>
      <c r="H70" s="102"/>
      <c r="I70" s="102"/>
      <c r="J70" s="102"/>
      <c r="K70" s="102"/>
      <c r="L70" s="102"/>
    </row>
    <row r="71" spans="2:16" ht="17.399999999999999">
      <c r="B71" s="2" t="s">
        <v>298</v>
      </c>
      <c r="C71"/>
      <c r="D71"/>
      <c r="E71"/>
      <c r="F71"/>
      <c r="G71"/>
      <c r="H71"/>
      <c r="I71"/>
      <c r="J71"/>
      <c r="K71"/>
      <c r="L71"/>
    </row>
    <row r="72" spans="2:16" ht="15.6">
      <c r="B72"/>
      <c r="C72"/>
      <c r="D72"/>
      <c r="E72"/>
      <c r="F72"/>
      <c r="G72"/>
      <c r="H72"/>
      <c r="I72"/>
      <c r="J72"/>
      <c r="K72"/>
      <c r="L72"/>
    </row>
    <row r="73" spans="2:16" ht="15.6">
      <c r="B73" s="244" t="s">
        <v>299</v>
      </c>
      <c r="C73" s="246"/>
      <c r="D73" s="4" t="s">
        <v>76</v>
      </c>
      <c r="E73"/>
      <c r="F73"/>
      <c r="G73"/>
      <c r="H73"/>
      <c r="I73"/>
      <c r="J73"/>
      <c r="K73"/>
      <c r="L73"/>
    </row>
    <row r="74" spans="2:16" ht="15.6">
      <c r="B74" s="291" t="s">
        <v>300</v>
      </c>
      <c r="C74" s="292"/>
      <c r="D74" s="103">
        <v>3.388579</v>
      </c>
      <c r="E74"/>
      <c r="F74"/>
      <c r="G74"/>
      <c r="H74"/>
      <c r="I74"/>
      <c r="J74"/>
      <c r="K74"/>
      <c r="L74"/>
    </row>
    <row r="75" spans="2:16" ht="15.6">
      <c r="B75" s="291" t="s">
        <v>301</v>
      </c>
      <c r="C75" s="292"/>
      <c r="D75" s="103">
        <v>0.20498259999999999</v>
      </c>
      <c r="E75"/>
      <c r="F75"/>
      <c r="G75"/>
      <c r="H75"/>
      <c r="I75"/>
      <c r="J75"/>
      <c r="K75"/>
      <c r="L75"/>
    </row>
    <row r="76" spans="2:16" ht="15.6">
      <c r="B76" s="291" t="s">
        <v>302</v>
      </c>
      <c r="C76" s="292"/>
      <c r="D76" s="104">
        <f>SQRT(D74/D75)</f>
        <v>4.0658402307986172</v>
      </c>
      <c r="E76"/>
      <c r="F76"/>
      <c r="G76"/>
      <c r="H76"/>
      <c r="I76"/>
      <c r="J76"/>
      <c r="K76"/>
      <c r="L76"/>
    </row>
    <row r="77" spans="2:16" ht="15.6">
      <c r="B77"/>
      <c r="C77"/>
      <c r="D77"/>
      <c r="E77"/>
      <c r="F77"/>
      <c r="G77"/>
      <c r="H77"/>
      <c r="I77"/>
      <c r="J77"/>
      <c r="K77"/>
      <c r="L77"/>
    </row>
    <row r="78" spans="2:16" ht="15.6">
      <c r="B78"/>
      <c r="C78"/>
      <c r="D78"/>
      <c r="E78"/>
      <c r="F78"/>
      <c r="G78"/>
      <c r="H78"/>
      <c r="I78"/>
      <c r="J78"/>
      <c r="K78"/>
      <c r="L78"/>
    </row>
    <row r="79" spans="2:16" ht="15.6">
      <c r="B79" s="3" t="s">
        <v>284</v>
      </c>
      <c r="F79"/>
      <c r="G79"/>
      <c r="H79"/>
      <c r="I79"/>
      <c r="J79"/>
      <c r="K79"/>
      <c r="L79"/>
    </row>
    <row r="80" spans="2:16" ht="15.6">
      <c r="B80" s="1" t="s">
        <v>303</v>
      </c>
      <c r="D80" s="1" t="s">
        <v>304</v>
      </c>
      <c r="E80"/>
      <c r="F80"/>
      <c r="G80"/>
      <c r="H80"/>
      <c r="I80"/>
      <c r="J80"/>
      <c r="K80"/>
      <c r="L80"/>
    </row>
    <row r="81" spans="2:24" ht="15.6">
      <c r="B81" s="1" t="s">
        <v>305</v>
      </c>
      <c r="D81" s="1" t="s">
        <v>306</v>
      </c>
      <c r="E81"/>
      <c r="F81"/>
      <c r="G81"/>
      <c r="H81"/>
      <c r="I81"/>
      <c r="J81"/>
      <c r="K81"/>
      <c r="L81"/>
    </row>
    <row r="82" spans="2:24" ht="15.6">
      <c r="B82" s="1" t="s">
        <v>307</v>
      </c>
      <c r="D82" s="1" t="s">
        <v>308</v>
      </c>
      <c r="E82"/>
      <c r="F82"/>
      <c r="G82"/>
      <c r="H82"/>
      <c r="I82"/>
      <c r="J82"/>
      <c r="K82"/>
      <c r="L82"/>
    </row>
    <row r="83" spans="2:24" ht="15.6">
      <c r="B83"/>
      <c r="C83"/>
      <c r="D83"/>
      <c r="E83"/>
      <c r="F83"/>
      <c r="G83"/>
      <c r="H83"/>
      <c r="I83"/>
      <c r="J83"/>
      <c r="K83"/>
      <c r="L83"/>
    </row>
    <row r="85" spans="2:24" ht="17.399999999999999">
      <c r="B85" s="2" t="s">
        <v>309</v>
      </c>
    </row>
    <row r="87" spans="2:24">
      <c r="B87" s="3" t="s">
        <v>313</v>
      </c>
      <c r="M87" s="3" t="s">
        <v>271</v>
      </c>
    </row>
    <row r="89" spans="2:24">
      <c r="B89" s="76" t="s">
        <v>253</v>
      </c>
      <c r="C89" s="76" t="s">
        <v>260</v>
      </c>
      <c r="D89" s="76" t="s">
        <v>261</v>
      </c>
      <c r="E89" s="77"/>
      <c r="F89" s="78"/>
      <c r="G89" s="79"/>
      <c r="H89" s="78"/>
      <c r="I89" s="78"/>
      <c r="J89" s="80"/>
      <c r="K89" s="80"/>
      <c r="M89" s="76" t="s">
        <v>253</v>
      </c>
      <c r="N89" s="76" t="s">
        <v>260</v>
      </c>
      <c r="O89" s="76" t="s">
        <v>261</v>
      </c>
      <c r="P89" s="77"/>
      <c r="Q89" s="78"/>
      <c r="R89" s="79"/>
      <c r="S89" s="78"/>
      <c r="T89" s="78"/>
      <c r="U89" s="80"/>
      <c r="V89" s="80"/>
    </row>
    <row r="90" spans="2:24">
      <c r="B90" s="81">
        <v>71.948177483462814</v>
      </c>
      <c r="C90" s="81">
        <v>92.857668419571937</v>
      </c>
      <c r="D90" s="81">
        <v>85.715336839143873</v>
      </c>
      <c r="E90" s="82"/>
      <c r="F90" s="78"/>
      <c r="G90" s="79"/>
      <c r="H90" s="78"/>
      <c r="I90" s="78"/>
      <c r="J90" s="80"/>
      <c r="K90" s="80"/>
      <c r="M90" s="81">
        <v>50.239044110466246</v>
      </c>
      <c r="N90" s="81">
        <v>75.972411578507703</v>
      </c>
      <c r="O90" s="81">
        <v>51.944823157015406</v>
      </c>
      <c r="P90" s="82"/>
      <c r="Q90" s="78"/>
      <c r="R90" s="79"/>
      <c r="S90" s="78"/>
      <c r="T90" s="78"/>
      <c r="U90" s="80"/>
      <c r="V90" s="80"/>
    </row>
    <row r="91" spans="2:24" ht="16.05" customHeight="1">
      <c r="B91" s="286" t="s">
        <v>262</v>
      </c>
      <c r="C91" s="286"/>
      <c r="D91" s="267" t="s">
        <v>3</v>
      </c>
      <c r="E91" s="267"/>
      <c r="F91" s="267"/>
      <c r="G91" s="267" t="s">
        <v>79</v>
      </c>
      <c r="H91" s="267"/>
      <c r="I91" s="267"/>
      <c r="J91" s="271" t="s">
        <v>263</v>
      </c>
      <c r="K91" s="271"/>
      <c r="M91" s="286" t="s">
        <v>262</v>
      </c>
      <c r="N91" s="286"/>
      <c r="O91" s="267" t="s">
        <v>3</v>
      </c>
      <c r="P91" s="267"/>
      <c r="Q91" s="267"/>
      <c r="R91" s="267" t="s">
        <v>79</v>
      </c>
      <c r="S91" s="267"/>
      <c r="T91" s="267"/>
      <c r="U91" s="271" t="s">
        <v>263</v>
      </c>
      <c r="V91" s="271"/>
    </row>
    <row r="92" spans="2:24">
      <c r="B92" s="83" t="s">
        <v>264</v>
      </c>
      <c r="C92" s="83" t="s">
        <v>265</v>
      </c>
      <c r="D92" s="84" t="s">
        <v>266</v>
      </c>
      <c r="E92" s="83" t="s">
        <v>267</v>
      </c>
      <c r="F92" s="83" t="s">
        <v>268</v>
      </c>
      <c r="G92" s="84" t="s">
        <v>266</v>
      </c>
      <c r="H92" s="83" t="s">
        <v>267</v>
      </c>
      <c r="I92" s="83" t="s">
        <v>268</v>
      </c>
      <c r="J92" s="85" t="s">
        <v>269</v>
      </c>
      <c r="K92" s="83" t="s">
        <v>270</v>
      </c>
      <c r="M92" s="83" t="s">
        <v>264</v>
      </c>
      <c r="N92" s="83" t="s">
        <v>265</v>
      </c>
      <c r="O92" s="84" t="s">
        <v>266</v>
      </c>
      <c r="P92" s="83" t="s">
        <v>267</v>
      </c>
      <c r="Q92" s="83" t="s">
        <v>268</v>
      </c>
      <c r="R92" s="84" t="s">
        <v>266</v>
      </c>
      <c r="S92" s="83" t="s">
        <v>267</v>
      </c>
      <c r="T92" s="83" t="s">
        <v>268</v>
      </c>
      <c r="U92" s="85" t="s">
        <v>269</v>
      </c>
      <c r="V92" s="83" t="s">
        <v>270</v>
      </c>
      <c r="X92" s="83" t="s">
        <v>310</v>
      </c>
    </row>
    <row r="93" spans="2:24">
      <c r="B93" s="86">
        <v>414</v>
      </c>
      <c r="C93" s="86">
        <v>999</v>
      </c>
      <c r="D93" s="87">
        <v>554</v>
      </c>
      <c r="E93" s="88">
        <v>0.10001805380032497</v>
      </c>
      <c r="F93" s="88">
        <v>0.10001805380032497</v>
      </c>
      <c r="G93" s="87">
        <v>145</v>
      </c>
      <c r="H93" s="88">
        <v>3.817798841495524E-2</v>
      </c>
      <c r="I93" s="88">
        <v>3.817798841495524E-2</v>
      </c>
      <c r="J93" s="89">
        <v>0.26173285198555957</v>
      </c>
      <c r="K93" s="90">
        <v>0.26173285198555957</v>
      </c>
      <c r="M93" s="86">
        <v>655</v>
      </c>
      <c r="N93" s="86">
        <v>999</v>
      </c>
      <c r="O93" s="87">
        <v>554</v>
      </c>
      <c r="P93" s="88">
        <v>0.10001805380032497</v>
      </c>
      <c r="Q93" s="88">
        <v>0.10001805380032497</v>
      </c>
      <c r="R93" s="87">
        <v>252</v>
      </c>
      <c r="S93" s="88">
        <v>6.4931718629219273E-2</v>
      </c>
      <c r="T93" s="88">
        <v>6.4931718629219273E-2</v>
      </c>
      <c r="U93" s="89">
        <v>0.45487364620938631</v>
      </c>
      <c r="V93" s="90">
        <v>0.45487364620938631</v>
      </c>
      <c r="X93" s="90">
        <f>+J93-U93</f>
        <v>-0.19314079422382674</v>
      </c>
    </row>
    <row r="94" spans="2:24">
      <c r="B94" s="86">
        <v>195</v>
      </c>
      <c r="C94" s="86">
        <v>413</v>
      </c>
      <c r="D94" s="87">
        <v>554</v>
      </c>
      <c r="E94" s="88">
        <v>0.10001805380032497</v>
      </c>
      <c r="F94" s="88">
        <v>0.20003610760064994</v>
      </c>
      <c r="G94" s="87">
        <v>219</v>
      </c>
      <c r="H94" s="88">
        <v>5.7661927330173779E-2</v>
      </c>
      <c r="I94" s="88">
        <v>9.5839915745129012E-2</v>
      </c>
      <c r="J94" s="89">
        <v>0.39530685920577618</v>
      </c>
      <c r="K94" s="90">
        <v>0.32851985559566788</v>
      </c>
      <c r="M94" s="86">
        <v>599</v>
      </c>
      <c r="N94" s="86">
        <v>655</v>
      </c>
      <c r="O94" s="87">
        <v>554</v>
      </c>
      <c r="P94" s="88">
        <v>0.10001805380032497</v>
      </c>
      <c r="Q94" s="88">
        <v>0.20003610760064994</v>
      </c>
      <c r="R94" s="87">
        <v>251</v>
      </c>
      <c r="S94" s="88">
        <v>6.467405307910333E-2</v>
      </c>
      <c r="T94" s="88">
        <v>0.1296057717083226</v>
      </c>
      <c r="U94" s="89">
        <v>0.45306859205776173</v>
      </c>
      <c r="V94" s="90">
        <v>0.45397111913357402</v>
      </c>
      <c r="X94" s="90">
        <f t="shared" ref="X94:X102" si="4">+J94-U94</f>
        <v>-5.7761732851985548E-2</v>
      </c>
    </row>
    <row r="95" spans="2:24">
      <c r="B95" s="86">
        <v>47</v>
      </c>
      <c r="C95" s="86">
        <v>195</v>
      </c>
      <c r="D95" s="87">
        <v>554</v>
      </c>
      <c r="E95" s="88">
        <v>0.10001805380032497</v>
      </c>
      <c r="F95" s="88">
        <v>0.30005416140097491</v>
      </c>
      <c r="G95" s="87">
        <v>306</v>
      </c>
      <c r="H95" s="88">
        <v>8.0568720379146919E-2</v>
      </c>
      <c r="I95" s="88">
        <v>0.17640863612427593</v>
      </c>
      <c r="J95" s="89">
        <v>0.55234657039711188</v>
      </c>
      <c r="K95" s="90">
        <v>0.40312876052948254</v>
      </c>
      <c r="M95" s="86">
        <v>385</v>
      </c>
      <c r="N95" s="86">
        <v>598</v>
      </c>
      <c r="O95" s="87">
        <v>554</v>
      </c>
      <c r="P95" s="88">
        <v>0.10001805380032497</v>
      </c>
      <c r="Q95" s="88">
        <v>0.30005416140097491</v>
      </c>
      <c r="R95" s="87">
        <v>252</v>
      </c>
      <c r="S95" s="88">
        <v>6.4931718629219273E-2</v>
      </c>
      <c r="T95" s="88">
        <v>0.19453749033754186</v>
      </c>
      <c r="U95" s="89">
        <v>0.45487364620938631</v>
      </c>
      <c r="V95" s="90">
        <v>0.45427196149217808</v>
      </c>
      <c r="X95" s="90">
        <f t="shared" si="4"/>
        <v>9.7472924187725574E-2</v>
      </c>
    </row>
    <row r="96" spans="2:24">
      <c r="B96" s="86">
        <v>28</v>
      </c>
      <c r="C96" s="86">
        <v>47</v>
      </c>
      <c r="D96" s="87">
        <v>554</v>
      </c>
      <c r="E96" s="88">
        <v>0.10001805380032497</v>
      </c>
      <c r="F96" s="88">
        <v>0.40007221520129987</v>
      </c>
      <c r="G96" s="87">
        <v>330</v>
      </c>
      <c r="H96" s="88">
        <v>8.6887835703001584E-2</v>
      </c>
      <c r="I96" s="88">
        <v>0.2632964718272775</v>
      </c>
      <c r="J96" s="89">
        <v>0.59566787003610111</v>
      </c>
      <c r="K96" s="90">
        <v>0.45126353790613716</v>
      </c>
      <c r="M96" s="86">
        <v>95</v>
      </c>
      <c r="N96" s="86">
        <v>384</v>
      </c>
      <c r="O96" s="87">
        <v>554</v>
      </c>
      <c r="P96" s="88">
        <v>0.10001805380032497</v>
      </c>
      <c r="Q96" s="88">
        <v>0.40007221520129987</v>
      </c>
      <c r="R96" s="87">
        <v>287</v>
      </c>
      <c r="S96" s="88">
        <v>7.3950012883277502E-2</v>
      </c>
      <c r="T96" s="88">
        <v>0.26848750322081938</v>
      </c>
      <c r="U96" s="89">
        <v>0.51805054151624552</v>
      </c>
      <c r="V96" s="90">
        <v>0.47021660649819497</v>
      </c>
      <c r="X96" s="90">
        <f t="shared" si="4"/>
        <v>7.7617328519855588E-2</v>
      </c>
    </row>
    <row r="97" spans="2:24">
      <c r="B97" s="86">
        <v>18</v>
      </c>
      <c r="C97" s="86">
        <v>28</v>
      </c>
      <c r="D97" s="87">
        <v>554</v>
      </c>
      <c r="E97" s="88">
        <v>0.10001805380032497</v>
      </c>
      <c r="F97" s="88">
        <v>0.50009026900162479</v>
      </c>
      <c r="G97" s="87">
        <v>416</v>
      </c>
      <c r="H97" s="88">
        <v>0.10953133228014744</v>
      </c>
      <c r="I97" s="88">
        <v>0.37282780410742494</v>
      </c>
      <c r="J97" s="89">
        <v>0.75090252707581229</v>
      </c>
      <c r="K97" s="90">
        <v>0.51119133574007225</v>
      </c>
      <c r="M97" s="86">
        <v>63</v>
      </c>
      <c r="N97" s="86">
        <v>94</v>
      </c>
      <c r="O97" s="87">
        <v>554</v>
      </c>
      <c r="P97" s="88">
        <v>0.10001805380032497</v>
      </c>
      <c r="Q97" s="88">
        <v>0.50009026900162479</v>
      </c>
      <c r="R97" s="87">
        <v>461</v>
      </c>
      <c r="S97" s="88">
        <v>0.11878381860345272</v>
      </c>
      <c r="T97" s="88">
        <v>0.3872713218242721</v>
      </c>
      <c r="U97" s="89">
        <v>0.83212996389891691</v>
      </c>
      <c r="V97" s="90">
        <v>0.5425992779783394</v>
      </c>
      <c r="X97" s="90">
        <f t="shared" si="4"/>
        <v>-8.1227436823104626E-2</v>
      </c>
    </row>
    <row r="98" spans="2:24">
      <c r="B98" s="86">
        <v>12</v>
      </c>
      <c r="C98" s="86">
        <v>18</v>
      </c>
      <c r="D98" s="87">
        <v>553</v>
      </c>
      <c r="E98" s="88">
        <v>9.9837515797075282E-2</v>
      </c>
      <c r="F98" s="88">
        <v>0.59992778479870013</v>
      </c>
      <c r="G98" s="87">
        <v>430</v>
      </c>
      <c r="H98" s="88">
        <v>0.11321748288572933</v>
      </c>
      <c r="I98" s="88">
        <v>0.4860452869931543</v>
      </c>
      <c r="J98" s="89">
        <v>0.77757685352622063</v>
      </c>
      <c r="K98" s="90">
        <v>0.5555221185675594</v>
      </c>
      <c r="M98" s="86">
        <v>30</v>
      </c>
      <c r="N98" s="86">
        <v>63</v>
      </c>
      <c r="O98" s="87">
        <v>553</v>
      </c>
      <c r="P98" s="88">
        <v>9.9837515797075282E-2</v>
      </c>
      <c r="Q98" s="88">
        <v>0.59992778479870013</v>
      </c>
      <c r="R98" s="87">
        <v>487</v>
      </c>
      <c r="S98" s="88">
        <v>0.1254831229064674</v>
      </c>
      <c r="T98" s="88">
        <v>0.5127544447307395</v>
      </c>
      <c r="U98" s="89">
        <v>0.88065099457504525</v>
      </c>
      <c r="V98" s="90">
        <v>0.59885645501053264</v>
      </c>
      <c r="X98" s="90">
        <f t="shared" si="4"/>
        <v>-0.10307414104882462</v>
      </c>
    </row>
    <row r="99" spans="2:24">
      <c r="B99" s="86">
        <v>8</v>
      </c>
      <c r="C99" s="86">
        <v>12</v>
      </c>
      <c r="D99" s="87">
        <v>554</v>
      </c>
      <c r="E99" s="88">
        <v>0.10001805380032497</v>
      </c>
      <c r="F99" s="88">
        <v>0.69994583859902515</v>
      </c>
      <c r="G99" s="87">
        <v>439</v>
      </c>
      <c r="H99" s="88">
        <v>0.11558715113217483</v>
      </c>
      <c r="I99" s="88">
        <v>0.60163243812532907</v>
      </c>
      <c r="J99" s="89">
        <v>0.79241877256317694</v>
      </c>
      <c r="K99" s="90">
        <v>0.58937322672169201</v>
      </c>
      <c r="M99" s="86">
        <v>25</v>
      </c>
      <c r="N99" s="86">
        <v>30</v>
      </c>
      <c r="O99" s="87">
        <v>554</v>
      </c>
      <c r="P99" s="88">
        <v>0.10001805380032497</v>
      </c>
      <c r="Q99" s="88">
        <v>0.69994583859902515</v>
      </c>
      <c r="R99" s="87">
        <v>448</v>
      </c>
      <c r="S99" s="88">
        <v>0.11543416645194537</v>
      </c>
      <c r="T99" s="88">
        <v>0.62818861118268488</v>
      </c>
      <c r="U99" s="89">
        <v>0.80866425992779778</v>
      </c>
      <c r="V99" s="90">
        <v>0.6288367294299716</v>
      </c>
      <c r="X99" s="90">
        <f t="shared" si="4"/>
        <v>-1.6245487364620836E-2</v>
      </c>
    </row>
    <row r="100" spans="2:24">
      <c r="B100" s="86">
        <v>5</v>
      </c>
      <c r="C100" s="86">
        <v>8</v>
      </c>
      <c r="D100" s="87">
        <v>554</v>
      </c>
      <c r="E100" s="88">
        <v>0.10001805380032497</v>
      </c>
      <c r="F100" s="88">
        <v>0.79996389239935006</v>
      </c>
      <c r="G100" s="87">
        <v>484</v>
      </c>
      <c r="H100" s="88">
        <v>0.12743549236440233</v>
      </c>
      <c r="I100" s="88">
        <v>0.7290679304897314</v>
      </c>
      <c r="J100" s="89">
        <v>0.87364620938628157</v>
      </c>
      <c r="K100" s="90">
        <v>0.62491536899119837</v>
      </c>
      <c r="M100" s="86">
        <v>20</v>
      </c>
      <c r="N100" s="86">
        <v>25</v>
      </c>
      <c r="O100" s="87">
        <v>554</v>
      </c>
      <c r="P100" s="88">
        <v>0.10001805380032497</v>
      </c>
      <c r="Q100" s="88">
        <v>0.79996389239935006</v>
      </c>
      <c r="R100" s="87">
        <v>472</v>
      </c>
      <c r="S100" s="88">
        <v>0.12161813965472816</v>
      </c>
      <c r="T100" s="88">
        <v>0.74980675083741299</v>
      </c>
      <c r="U100" s="89">
        <v>0.85198555956678701</v>
      </c>
      <c r="V100" s="90">
        <v>0.6567366283006093</v>
      </c>
      <c r="X100" s="90">
        <f t="shared" si="4"/>
        <v>2.166064981949456E-2</v>
      </c>
    </row>
    <row r="101" spans="2:24">
      <c r="B101" s="86">
        <v>3</v>
      </c>
      <c r="C101" s="86">
        <v>5</v>
      </c>
      <c r="D101" s="87">
        <v>554</v>
      </c>
      <c r="E101" s="88">
        <v>0.10001805380032497</v>
      </c>
      <c r="F101" s="88">
        <v>0.89998194619967509</v>
      </c>
      <c r="G101" s="87">
        <v>497</v>
      </c>
      <c r="H101" s="88">
        <v>0.13085834649815692</v>
      </c>
      <c r="I101" s="88">
        <v>0.85992627698788837</v>
      </c>
      <c r="J101" s="89">
        <v>0.8971119133574007</v>
      </c>
      <c r="K101" s="90">
        <v>0.65516549648946842</v>
      </c>
      <c r="M101" s="86">
        <v>7</v>
      </c>
      <c r="N101" s="86">
        <v>20</v>
      </c>
      <c r="O101" s="87">
        <v>554</v>
      </c>
      <c r="P101" s="88">
        <v>0.10001805380032497</v>
      </c>
      <c r="Q101" s="88">
        <v>0.89998194619967509</v>
      </c>
      <c r="R101" s="87">
        <v>472</v>
      </c>
      <c r="S101" s="88">
        <v>0.12161813965472816</v>
      </c>
      <c r="T101" s="88">
        <v>0.87142489049214122</v>
      </c>
      <c r="U101" s="89">
        <v>0.85198555956678701</v>
      </c>
      <c r="V101" s="90">
        <v>0.67843530591775325</v>
      </c>
      <c r="X101" s="90">
        <f t="shared" si="4"/>
        <v>4.5126353790613694E-2</v>
      </c>
    </row>
    <row r="102" spans="2:24">
      <c r="B102" s="86">
        <v>1</v>
      </c>
      <c r="C102" s="86">
        <v>3</v>
      </c>
      <c r="D102" s="87">
        <v>554</v>
      </c>
      <c r="E102" s="88">
        <v>0.10001805380032497</v>
      </c>
      <c r="F102" s="88">
        <v>1</v>
      </c>
      <c r="G102" s="87">
        <v>532</v>
      </c>
      <c r="H102" s="88">
        <v>0.14007372301211163</v>
      </c>
      <c r="I102" s="88">
        <v>1</v>
      </c>
      <c r="J102" s="89">
        <v>0.96028880866425992</v>
      </c>
      <c r="K102" s="90">
        <v>0.68568333634230005</v>
      </c>
      <c r="M102" s="86">
        <v>1</v>
      </c>
      <c r="N102" s="86">
        <v>7</v>
      </c>
      <c r="O102" s="87">
        <v>554</v>
      </c>
      <c r="P102" s="88">
        <v>0.10001805380032497</v>
      </c>
      <c r="Q102" s="88">
        <v>1</v>
      </c>
      <c r="R102" s="87">
        <v>499</v>
      </c>
      <c r="S102" s="88">
        <v>0.1285751095078588</v>
      </c>
      <c r="T102" s="88">
        <v>1</v>
      </c>
      <c r="U102" s="89">
        <v>0.90072202166064985</v>
      </c>
      <c r="V102" s="90">
        <v>0.70066799061202378</v>
      </c>
      <c r="X102" s="90">
        <f t="shared" si="4"/>
        <v>5.9566787003610067E-2</v>
      </c>
    </row>
    <row r="103" spans="2:24" ht="16.05" customHeight="1">
      <c r="B103" s="305" t="s">
        <v>3</v>
      </c>
      <c r="C103" s="305"/>
      <c r="D103" s="91">
        <f>+SUM(D93:D102)</f>
        <v>5539</v>
      </c>
      <c r="E103" s="92"/>
      <c r="F103" s="92"/>
      <c r="G103" s="91">
        <f>+SUM(G93:G102)</f>
        <v>3798</v>
      </c>
      <c r="H103" s="92"/>
      <c r="I103" s="92"/>
      <c r="J103" s="93"/>
      <c r="K103" s="93"/>
      <c r="M103" s="305" t="s">
        <v>3</v>
      </c>
      <c r="N103" s="305"/>
      <c r="O103" s="91">
        <f>+SUM(O93:O102)</f>
        <v>5539</v>
      </c>
      <c r="P103" s="92"/>
      <c r="Q103" s="92"/>
      <c r="R103" s="91">
        <f>+SUM(R93:R102)</f>
        <v>3881</v>
      </c>
      <c r="S103" s="92"/>
      <c r="T103" s="92"/>
      <c r="U103" s="93"/>
      <c r="V103" s="93"/>
    </row>
  </sheetData>
  <mergeCells count="51">
    <mergeCell ref="J26:L26"/>
    <mergeCell ref="B8:C8"/>
    <mergeCell ref="D8:F8"/>
    <mergeCell ref="G8:I8"/>
    <mergeCell ref="J8:K8"/>
    <mergeCell ref="R8:T8"/>
    <mergeCell ref="U8:V8"/>
    <mergeCell ref="B20:C20"/>
    <mergeCell ref="M20:N20"/>
    <mergeCell ref="B24:H24"/>
    <mergeCell ref="M8:N8"/>
    <mergeCell ref="O8:Q8"/>
    <mergeCell ref="J27:K27"/>
    <mergeCell ref="B46:F46"/>
    <mergeCell ref="K46:L46"/>
    <mergeCell ref="M46:N46"/>
    <mergeCell ref="K47:L47"/>
    <mergeCell ref="M47:N47"/>
    <mergeCell ref="M51:N51"/>
    <mergeCell ref="K52:L52"/>
    <mergeCell ref="M52:N52"/>
    <mergeCell ref="K48:L48"/>
    <mergeCell ref="M48:N48"/>
    <mergeCell ref="K49:L49"/>
    <mergeCell ref="M49:N49"/>
    <mergeCell ref="K50:L50"/>
    <mergeCell ref="M50:N50"/>
    <mergeCell ref="B60:F60"/>
    <mergeCell ref="B73:C73"/>
    <mergeCell ref="B74:C74"/>
    <mergeCell ref="B75:C75"/>
    <mergeCell ref="K51:L51"/>
    <mergeCell ref="K53:L53"/>
    <mergeCell ref="K56:L56"/>
    <mergeCell ref="B76:C76"/>
    <mergeCell ref="B91:C91"/>
    <mergeCell ref="D91:F91"/>
    <mergeCell ref="G91:I91"/>
    <mergeCell ref="J91:K91"/>
    <mergeCell ref="O91:Q91"/>
    <mergeCell ref="R91:T91"/>
    <mergeCell ref="U91:V91"/>
    <mergeCell ref="B103:C103"/>
    <mergeCell ref="M103:N103"/>
    <mergeCell ref="M91:N91"/>
    <mergeCell ref="M56:N56"/>
    <mergeCell ref="M53:N53"/>
    <mergeCell ref="K54:L54"/>
    <mergeCell ref="M54:N54"/>
    <mergeCell ref="K55:L55"/>
    <mergeCell ref="M55:N55"/>
  </mergeCells>
  <conditionalFormatting sqref="J10:J19">
    <cfRule type="colorScale" priority="1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93:J102">
    <cfRule type="colorScale" priority="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10:U19">
    <cfRule type="colorScale" priority="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93:U102">
    <cfRule type="colorScale" priority="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93:X102">
    <cfRule type="colorScale" priority="1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ignoredErrors>
    <ignoredError sqref="D76" evalError="1"/>
  </ignoredError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U D A A B Q S w M E F A A C A A g A g m H J W E u Y b V 6 l A A A A 9 g A A A B I A H A B D b 2 5 m a W c v U G F j a 2 F n Z S 5 4 b W w g o h g A K K A U A A A A A A A A A A A A A A A A A A A A A A A A A A A A h Y 8 x D o I w G I W v Q r r T l h o T J T 9 l M G 6 S m J A Y 1 6 Z U a I B i a L H c z c E j e Q U x i r o 5 v u 9 9 w 3 v 3 6 w 3 S s W 2 C i + q t 7 k y C I k x R o I z s C m 3 K B A 3 u F K 5 Q y m E v Z C 1 K F U y y s f F o i w R V z p 1 j Q r z 3 2 C 9 w 1 5 e E U R q R Y 7 b L Z a V a g T 6 y / i + H 2 l g n j F S I w + E 1 h j M c s T V m S 4 Y p k B l C p s 1 X Y N P e Z / s D Y T M 0 b u g V V z b c 5 k D m C O T 9 g T 8 A U E s D B B Q A A g A I A I J h y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C Y c l Y K I p H u A 4 A A A A R A A A A E w A c A E Z v c m 1 1 b G F z L 1 N l Y 3 R p b 2 4 x L m 0 g o h g A K K A U A A A A A A A A A A A A A A A A A A A A A A A A A A A A K 0 5 N L s n M z 1 M I h t C G 1 g B Q S w E C L Q A U A A I A C A C C Y c l Y S 5 h t X q U A A A D 2 A A A A E g A A A A A A A A A A A A A A A A A A A A A A Q 2 9 u Z m l n L 1 B h Y 2 t h Z 2 U u e G 1 s U E s B A i 0 A F A A C A A g A g m H J W A / K 6 a u k A A A A 6 Q A A A B M A A A A A A A A A A A A A A A A A 8 Q A A A F t D b 2 5 0 Z W 5 0 X 1 R 5 c G V z X S 5 4 b W x Q S w E C L Q A U A A I A C A C C Y c l Y K I p H u A 4 A A A A R A A A A E w A A A A A A A A A A A A A A A A D i A Q A A R m 9 y b X V s Y X M v U 2 V j d G l v b j E u b V B L B Q Y A A A A A A w A D A M I A A A A 9 A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A Q A A A A A A A H U B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S H 1 W 2 5 z C 2 U y K e G V e 9 d u y N w A A A A A C A A A A A A A Q Z g A A A A E A A C A A A A B S t u 5 0 L n L y 2 h W a 7 l e R K A Q 9 V h + c B x r o H 4 C u Z 3 k k I M S R g Q A A A A A O g A A A A A I A A C A A A A D a r 1 5 I C M 5 a i 1 I y r u f P o N 3 G b i H X G a G a 8 K N K 3 m 5 b F G 0 Q i V A A A A B A H G K 8 F K W Q P e b 0 9 V T e Y p S O 2 B H U L N 9 W Z U F a S j z T L S e Z U k o x E Q 3 x 8 B Y G t Z 5 v g B z A U X p r o m s V l g G A H 2 Q 0 O 9 q 1 i 5 V P y o u W 0 Y Z 5 W n N b Y m P e c H n Z A 0 A A A A A w K G A X N P t X 6 i S y G B H v I F U G l T C a 7 8 D U J p N v B K 7 k / e g U s c w v h g e G d U u j 4 5 f 3 k B n Q s N / 1 / E M l I 6 r t H f m Q F Z a L r Q D i < / D a t a M a s h u p > 
</file>

<file path=customXml/itemProps1.xml><?xml version="1.0" encoding="utf-8"?>
<ds:datastoreItem xmlns:ds="http://schemas.openxmlformats.org/officeDocument/2006/customXml" ds:itemID="{B3BF8E40-0063-4B99-84DA-5C40299C9D6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11</vt:i4>
      </vt:variant>
    </vt:vector>
  </HeadingPairs>
  <TitlesOfParts>
    <vt:vector size="11" baseType="lpstr">
      <vt:lpstr>Datos</vt:lpstr>
      <vt:lpstr>Univariados</vt:lpstr>
      <vt:lpstr>Roll Rate</vt:lpstr>
      <vt:lpstr>Segmentación</vt:lpstr>
      <vt:lpstr>Modelo-RL</vt:lpstr>
      <vt:lpstr>GraficasRL</vt:lpstr>
      <vt:lpstr>Graficas Clean</vt:lpstr>
      <vt:lpstr>Segmento Clean</vt:lpstr>
      <vt:lpstr>Segmento Dirty</vt:lpstr>
      <vt:lpstr>Graficas Dirty</vt:lpstr>
      <vt:lpstr>Random Forest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DIEGO PAUL HUARACA SHAGNAY</dc:creator>
  <cp:lastModifiedBy>KEVIN DARIO QUISHPE MORALES</cp:lastModifiedBy>
  <dcterms:created xsi:type="dcterms:W3CDTF">2023-10-12T15:50:45Z</dcterms:created>
  <dcterms:modified xsi:type="dcterms:W3CDTF">2024-07-30T16:07:20Z</dcterms:modified>
</cp:coreProperties>
</file>